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Лист2" sheetId="2" r:id="rId1"/>
  </sheets>
  <calcPr calcId="145621" iterate="1"/>
</workbook>
</file>

<file path=xl/calcChain.xml><?xml version="1.0" encoding="utf-8"?>
<calcChain xmlns="http://schemas.openxmlformats.org/spreadsheetml/2006/main">
  <c r="J63" i="2" l="1"/>
  <c r="J11" i="2"/>
  <c r="J10" i="2"/>
  <c r="J16" i="2"/>
  <c r="J18" i="2"/>
  <c r="J23" i="2"/>
  <c r="J29" i="2"/>
  <c r="J31" i="2"/>
  <c r="J40" i="2"/>
  <c r="K28" i="2"/>
  <c r="K27" i="2"/>
  <c r="K42" i="2"/>
  <c r="I40" i="2"/>
  <c r="J38" i="2"/>
  <c r="J36" i="2"/>
  <c r="J44" i="2"/>
  <c r="J48" i="2"/>
  <c r="J54" i="2"/>
  <c r="J56" i="2"/>
  <c r="J59" i="2"/>
  <c r="J43" i="2" s="1"/>
  <c r="I59" i="2"/>
  <c r="K61" i="2"/>
  <c r="J27" i="2"/>
  <c r="I27" i="2"/>
  <c r="I56" i="2" l="1"/>
  <c r="I48" i="2"/>
  <c r="I54" i="2"/>
  <c r="I38" i="2"/>
  <c r="I36" i="2"/>
  <c r="I31" i="2"/>
  <c r="I29" i="2"/>
  <c r="I10" i="2" s="1"/>
  <c r="I23" i="2"/>
  <c r="I18" i="2"/>
  <c r="I46" i="2"/>
  <c r="I44" i="2"/>
  <c r="I16" i="2"/>
  <c r="I11" i="2"/>
  <c r="I43" i="2" l="1"/>
  <c r="K55" i="2"/>
  <c r="K54" i="2"/>
  <c r="K34" i="2"/>
  <c r="I63" i="2" l="1"/>
  <c r="K63" i="2" s="1"/>
  <c r="K20" i="2"/>
  <c r="K62" i="2" l="1"/>
  <c r="K60" i="2"/>
  <c r="K59" i="2"/>
  <c r="K58" i="2"/>
  <c r="K57" i="2"/>
  <c r="K56" i="2"/>
  <c r="K53" i="2"/>
  <c r="K52" i="2"/>
  <c r="K51" i="2"/>
  <c r="K50" i="2"/>
  <c r="K49" i="2"/>
  <c r="K48" i="2"/>
  <c r="K47" i="2"/>
  <c r="K46" i="2"/>
  <c r="K45" i="2"/>
  <c r="K44" i="2"/>
  <c r="K43" i="2"/>
  <c r="K41" i="2"/>
  <c r="K40" i="2"/>
  <c r="K39" i="2"/>
  <c r="K38" i="2"/>
  <c r="K37" i="2"/>
  <c r="K36" i="2"/>
  <c r="K35" i="2"/>
  <c r="K33" i="2"/>
  <c r="K32" i="2"/>
  <c r="K31" i="2"/>
  <c r="K30" i="2"/>
  <c r="K29" i="2"/>
  <c r="K26" i="2"/>
  <c r="K25" i="2"/>
  <c r="K24" i="2"/>
  <c r="K23" i="2"/>
  <c r="K22" i="2"/>
  <c r="K21" i="2"/>
  <c r="K19" i="2"/>
  <c r="K18" i="2"/>
  <c r="K17" i="2"/>
  <c r="K16" i="2"/>
  <c r="K15" i="2"/>
  <c r="K14" i="2"/>
  <c r="K13" i="2"/>
  <c r="K12" i="2"/>
  <c r="K11" i="2"/>
  <c r="K10" i="2"/>
</calcChain>
</file>

<file path=xl/sharedStrings.xml><?xml version="1.0" encoding="utf-8"?>
<sst xmlns="http://schemas.openxmlformats.org/spreadsheetml/2006/main" count="85" uniqueCount="60">
  <si>
    <t xml:space="preserve">                                                                                                            </t>
  </si>
  <si>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</si>
  <si>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</si>
  <si>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</si>
  <si>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</si>
  <si>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</si>
  <si>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</si>
  <si>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</si>
  <si>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</si>
  <si>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</si>
  <si>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</si>
  <si>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</si>
  <si>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</si>
  <si>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Муниципальное учреждение "Районное управление образования и по делам молодежи"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</si>
  <si>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</si>
  <si>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</si>
  <si>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</si>
  <si>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</si>
  <si>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</si>
  <si>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</si>
  <si>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</si>
  <si>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</si>
  <si>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</si>
  <si>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</si>
  <si>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</si>
  <si>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</si>
  <si>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ЖИЛИЩНО-КОММУНАЛЬНОЕ ХОЗЯЙСТВО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</si>
  <si>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</si>
  <si>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</si>
  <si>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</si>
  <si>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</si>
  <si>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</si>
  <si>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Администрация Лахденпохского муниципального района</t>
  </si>
  <si>
    <t>подраздела</t>
  </si>
  <si>
    <t>раздела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</si>
  <si>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</si>
  <si>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</si>
  <si>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</si>
  <si>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</si>
  <si>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</si>
  <si>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% исполнения</t>
  </si>
  <si>
    <t>Судебная система</t>
  </si>
  <si>
    <t>Резервные фонды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</si>
  <si>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</si>
  <si>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</si>
  <si>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</si>
  <si>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</si>
  <si>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</si>
  <si>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Общеэкономические вопросы</t>
  </si>
  <si>
    <t>Исполнение</t>
  </si>
  <si>
    <t>ИТОГО</t>
  </si>
  <si>
    <t>(тыс. рублей)</t>
  </si>
  <si>
    <t>Транспорт</t>
  </si>
  <si>
    <t>2024 год</t>
  </si>
  <si>
    <t>Прочие межбюджетные трансферты общего характера</t>
  </si>
  <si>
    <t>Спорт высших достижений</t>
  </si>
  <si>
    <t>в 4 квартале 2024 года</t>
  </si>
  <si>
    <t>Массовый спорт</t>
  </si>
  <si>
    <t>Другие вопросы в области охраны окружающей среды</t>
  </si>
  <si>
    <t>ОХРАНА ОКРУЖАЮЩЕЙ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</si>
</sst>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"/>
    <numFmt numFmtId="166" formatCode="00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64" fontId="2" fillId="0" borderId="5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15" xfId="1" applyNumberFormat="1" applyFont="1" applyFill="1" applyBorder="1" applyAlignment="1" applyProtection="1">
      <protection hidden="1"/>
    </xf>
    <xf numFmtId="0" fontId="2" fillId="0" borderId="22" xfId="1" applyNumberFormat="1" applyFont="1" applyFill="1" applyBorder="1" applyAlignment="1" applyProtection="1">
      <protection hidden="1"/>
    </xf>
    <xf numFmtId="164" fontId="2" fillId="0" borderId="26" xfId="1" applyNumberFormat="1" applyFont="1" applyFill="1" applyBorder="1" applyAlignment="1" applyProtection="1">
      <protection hidden="1"/>
    </xf>
    <xf numFmtId="165" fontId="2" fillId="0" borderId="3" xfId="1" applyNumberFormat="1" applyFont="1" applyFill="1" applyBorder="1" applyAlignment="1" applyProtection="1">
      <protection hidden="1"/>
    </xf>
    <xf numFmtId="166" fontId="2" fillId="0" borderId="3" xfId="1" applyNumberFormat="1" applyFont="1" applyFill="1" applyBorder="1" applyAlignment="1" applyProtection="1">
      <protection hidden="1"/>
    </xf>
    <xf numFmtId="164" fontId="3" fillId="0" borderId="20" xfId="1" applyNumberFormat="1" applyFont="1" applyFill="1" applyBorder="1" applyAlignment="1" applyProtection="1">
      <protection hidden="1"/>
    </xf>
    <xf numFmtId="165" fontId="2" fillId="0" borderId="6" xfId="1" applyNumberFormat="1" applyFont="1" applyFill="1" applyBorder="1" applyAlignment="1" applyProtection="1">
      <protection hidden="1"/>
    </xf>
    <xf numFmtId="166" fontId="2" fillId="0" borderId="6" xfId="1" applyNumberFormat="1" applyFont="1" applyFill="1" applyBorder="1" applyAlignment="1" applyProtection="1">
      <protection hidden="1"/>
    </xf>
    <xf numFmtId="165" fontId="2" fillId="0" borderId="23" xfId="1" applyNumberFormat="1" applyFont="1" applyFill="1" applyBorder="1" applyAlignment="1" applyProtection="1">
      <protection hidden="1"/>
    </xf>
    <xf numFmtId="166" fontId="2" fillId="0" borderId="23" xfId="1" applyNumberFormat="1" applyFont="1" applyFill="1" applyBorder="1" applyAlignment="1" applyProtection="1">
      <protection hidden="1"/>
    </xf>
    <xf numFmtId="0" fontId="2" fillId="0" borderId="0" xfId="1" applyFont="1" applyFill="1" applyProtection="1">
      <protection hidden="1"/>
    </xf>
    <xf numFmtId="166" fontId="2" fillId="0" borderId="28" xfId="1" applyNumberFormat="1" applyFont="1" applyFill="1" applyBorder="1" applyAlignment="1" applyProtection="1">
      <protection hidden="1"/>
    </xf>
    <xf numFmtId="166" fontId="2" fillId="0" borderId="27" xfId="1" applyNumberFormat="1" applyFont="1" applyFill="1" applyBorder="1" applyAlignment="1" applyProtection="1">
      <protection hidden="1"/>
    </xf>
    <xf numFmtId="166" fontId="2" fillId="0" borderId="29" xfId="1" applyNumberFormat="1" applyFont="1" applyFill="1" applyBorder="1" applyAlignment="1" applyProtection="1">
      <protection hidden="1"/>
    </xf>
    <xf numFmtId="164" fontId="2" fillId="0" borderId="33" xfId="1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alignment horizontal="right" vertical="top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0" applyFont="1"/>
    <xf numFmtId="0" fontId="2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1" xfId="1" applyNumberFormat="1" applyFont="1" applyFill="1" applyBorder="1" applyAlignment="1" applyProtection="1">
      <protection hidden="1"/>
    </xf>
    <xf numFmtId="0" fontId="6" fillId="0" borderId="19" xfId="1" applyNumberFormat="1" applyFont="1" applyFill="1" applyBorder="1" applyAlignment="1" applyProtection="1">
      <alignment horizontal="centerContinuous"/>
      <protection hidden="1"/>
    </xf>
    <xf numFmtId="0" fontId="6" fillId="0" borderId="8" xfId="1" applyNumberFormat="1" applyFont="1" applyFill="1" applyBorder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6" fillId="0" borderId="13" xfId="1" applyNumberFormat="1" applyFont="1" applyFill="1" applyBorder="1" applyAlignment="1" applyProtection="1">
      <alignment horizontal="center" vertical="top" wrapText="1"/>
      <protection hidden="1"/>
    </xf>
    <xf numFmtId="0" fontId="6" fillId="0" borderId="14" xfId="1" applyNumberFormat="1" applyFont="1" applyFill="1" applyBorder="1" applyAlignment="1" applyProtection="1">
      <alignment horizontal="center" vertical="top" wrapText="1"/>
      <protection hidden="1"/>
    </xf>
    <xf numFmtId="0" fontId="6" fillId="0" borderId="11" xfId="1" applyNumberFormat="1" applyFont="1" applyFill="1" applyBorder="1" applyAlignment="1" applyProtection="1">
      <alignment horizontal="center"/>
      <protection hidden="1"/>
    </xf>
    <xf numFmtId="0" fontId="6" fillId="0" borderId="12" xfId="1" applyNumberFormat="1" applyFont="1" applyFill="1" applyBorder="1" applyAlignment="1" applyProtection="1">
      <alignment horizontal="center"/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3" fillId="0" borderId="0" xfId="0" applyFont="1"/>
    <xf numFmtId="0" fontId="7" fillId="0" borderId="0" xfId="1" applyNumberFormat="1" applyFont="1" applyFill="1" applyAlignment="1" applyProtection="1">
      <protection hidden="1"/>
    </xf>
    <xf numFmtId="0" fontId="6" fillId="0" borderId="21" xfId="1" applyNumberFormat="1" applyFont="1" applyFill="1" applyBorder="1" applyAlignment="1" applyProtection="1">
      <protection hidden="1"/>
    </xf>
    <xf numFmtId="0" fontId="7" fillId="0" borderId="15" xfId="1" applyNumberFormat="1" applyFont="1" applyFill="1" applyBorder="1" applyAlignment="1" applyProtection="1">
      <protection hidden="1"/>
    </xf>
    <xf numFmtId="0" fontId="2" fillId="0" borderId="0" xfId="0" applyFont="1" applyFill="1"/>
    <xf numFmtId="0" fontId="4" fillId="0" borderId="14" xfId="1" applyNumberFormat="1" applyFont="1" applyFill="1" applyBorder="1" applyAlignment="1" applyProtection="1">
      <alignment horizontal="center" vertical="top" wrapText="1"/>
      <protection hidden="1"/>
    </xf>
    <xf numFmtId="0" fontId="4" fillId="0" borderId="12" xfId="1" applyNumberFormat="1" applyFont="1" applyFill="1" applyBorder="1" applyAlignment="1" applyProtection="1">
      <alignment horizontal="center" vertical="top"/>
      <protection hidden="1"/>
    </xf>
    <xf numFmtId="0" fontId="4" fillId="0" borderId="1" xfId="1" applyNumberFormat="1" applyFont="1" applyFill="1" applyBorder="1" applyAlignment="1" applyProtection="1">
      <alignment horizontal="center" vertical="top"/>
      <protection hidden="1"/>
    </xf>
    <xf numFmtId="0" fontId="3" fillId="0" borderId="12" xfId="1" applyNumberFormat="1" applyFont="1" applyFill="1" applyBorder="1" applyAlignment="1" applyProtection="1">
      <alignment horizontal="center"/>
      <protection hidden="1"/>
    </xf>
    <xf numFmtId="0" fontId="3" fillId="0" borderId="10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NumberFormat="1" applyFont="1" applyFill="1" applyBorder="1" applyAlignment="1" applyProtection="1">
      <alignment horizontal="center"/>
      <protection hidden="1"/>
    </xf>
    <xf numFmtId="1" fontId="3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alignment horizontal="center" wrapText="1"/>
      <protection hidden="1"/>
    </xf>
    <xf numFmtId="165" fontId="2" fillId="0" borderId="4" xfId="1" applyNumberFormat="1" applyFont="1" applyFill="1" applyBorder="1" applyAlignment="1" applyProtection="1">
      <alignment wrapText="1"/>
      <protection hidden="1"/>
    </xf>
    <xf numFmtId="165" fontId="2" fillId="0" borderId="3" xfId="1" applyNumberFormat="1" applyFont="1" applyFill="1" applyBorder="1" applyAlignment="1" applyProtection="1">
      <alignment wrapText="1"/>
      <protection hidden="1"/>
    </xf>
    <xf numFmtId="165" fontId="2" fillId="0" borderId="25" xfId="1" applyNumberFormat="1" applyFont="1" applyFill="1" applyBorder="1" applyAlignment="1" applyProtection="1">
      <alignment wrapText="1"/>
      <protection hidden="1"/>
    </xf>
    <xf numFmtId="165" fontId="2" fillId="0" borderId="23" xfId="1" applyNumberFormat="1" applyFont="1" applyFill="1" applyBorder="1" applyAlignment="1" applyProtection="1">
      <alignment wrapText="1"/>
      <protection hidden="1"/>
    </xf>
    <xf numFmtId="165" fontId="2" fillId="2" borderId="31" xfId="1" applyNumberFormat="1" applyFont="1" applyFill="1" applyBorder="1" applyAlignment="1" applyProtection="1">
      <alignment vertical="top" wrapText="1"/>
      <protection hidden="1"/>
    </xf>
    <xf numFmtId="165" fontId="2" fillId="2" borderId="30" xfId="1" applyNumberFormat="1" applyFont="1" applyFill="1" applyBorder="1" applyAlignment="1" applyProtection="1">
      <alignment vertical="top" wrapText="1"/>
      <protection hidden="1"/>
    </xf>
    <xf numFmtId="165" fontId="2" fillId="2" borderId="32" xfId="1" applyNumberFormat="1" applyFont="1" applyFill="1" applyBorder="1" applyAlignment="1" applyProtection="1">
      <alignment vertical="top" wrapText="1"/>
      <protection hidden="1"/>
    </xf>
    <xf numFmtId="0" fontId="6" fillId="0" borderId="5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vertical="top" wrapText="1"/>
      <protection hidden="1"/>
    </xf>
    <xf numFmtId="165" fontId="2" fillId="0" borderId="6" xfId="1" applyNumberFormat="1" applyFont="1" applyFill="1" applyBorder="1" applyAlignment="1" applyProtection="1">
      <alignment vertical="top" wrapText="1"/>
      <protection hidden="1"/>
    </xf>
    <xf numFmtId="0" fontId="6" fillId="0" borderId="16" xfId="1" applyNumberFormat="1" applyFont="1" applyFill="1" applyBorder="1" applyAlignment="1" applyProtection="1">
      <alignment horizontal="center" vertical="center"/>
      <protection hidden="1"/>
    </xf>
    <xf numFmtId="0" fontId="6" fillId="0" borderId="17" xfId="1" applyNumberFormat="1" applyFont="1" applyFill="1" applyBorder="1" applyAlignment="1" applyProtection="1">
      <alignment horizontal="center" vertical="center"/>
      <protection hidden="1"/>
    </xf>
    <xf numFmtId="0" fontId="6" fillId="0" borderId="24" xfId="1" applyNumberFormat="1" applyFont="1" applyFill="1" applyBorder="1" applyAlignment="1" applyProtection="1">
      <alignment horizontal="center" vertical="center"/>
      <protection hidden="1"/>
    </xf>
    <xf numFmtId="0" fontId="6" fillId="0" borderId="19" xfId="1" applyNumberFormat="1" applyFont="1" applyFill="1" applyBorder="1" applyAlignment="1" applyProtection="1">
      <alignment horizontal="center"/>
      <protection hidden="1"/>
    </xf>
    <xf numFmtId="0" fontId="6" fillId="0" borderId="8" xfId="1" applyNumberFormat="1" applyFont="1" applyFill="1" applyBorder="1" applyAlignment="1" applyProtection="1">
      <alignment horizontal="center"/>
      <protection hidden="1"/>
    </xf>
    <xf numFmtId="0" fontId="6" fillId="0" borderId="18" xfId="1" applyNumberFormat="1" applyFont="1" applyFill="1" applyBorder="1" applyAlignment="1" applyProtection="1">
      <alignment horizontal="center"/>
      <protection hidden="1"/>
    </xf>
    <xf numFmtId="164" fontId="7" fillId="0" borderId="5" xfId="0" applyNumberFormat="1" applyFont="1" applyFill="1" applyBorder="1" applyAlignment="1" applyProtection="1">
      <protection hidden="1"/>
    </xf>
    <xf numFmtId="164" fontId="7" fillId="0" borderId="2" xfId="0" applyNumberFormat="1" applyFont="1" applyFill="1" applyBorder="1" applyAlignment="1" applyProtection="1">
      <protection hidden="1"/>
    </xf>
    <xf numFmtId="164" fontId="7" fillId="0" borderId="3" xfId="0" applyNumberFormat="1" applyFont="1" applyFill="1" applyBorder="1" applyAlignment="1" applyProtection="1">
      <protection hidden="1"/>
    </xf>
    <xf numFmtId="164" fontId="7" fillId="0" borderId="27" xfId="0" applyNumberFormat="1" applyFont="1" applyFill="1" applyBorder="1" applyAlignment="1" applyProtection="1">
      <protection hidden="1"/>
    </xf>
    <xf numFmtId="164" fontId="7" fillId="0" borderId="34" xfId="0" applyNumberFormat="1" applyFont="1" applyFill="1" applyBorder="1" applyAlignment="1" applyProtection="1">
      <protection hidden="1"/>
    </xf>
    <xf numFmtId="164" fontId="7" fillId="0" borderId="26" xfId="0" applyNumberFormat="1" applyFont="1" applyFill="1" applyBorder="1" applyAlignment="1" applyProtection="1">
      <protection hidden="1"/>
    </xf>
    <xf numFmtId="4" fontId="7" fillId="0" borderId="20" xfId="0" applyNumberFormat="1" applyFont="1" applyFill="1" applyBorder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topLeftCell="A4" zoomScale="110" zoomScaleNormal="110" workbookViewId="0">
      <selection activeCell="P10" sqref="P10"/>
    </sheetView>
  </sheetViews>
  <sheetFormatPr defaultRowHeight="12.75" x14ac:dyDescent="0.2"/>
  <cols>
    <col min="1" max="1" width="2.5703125" style="21" customWidth="1"/>
    <col min="2" max="2" width="13.28515625" style="21" customWidth="1"/>
    <col min="3" max="4" width="9.140625" style="21"/>
    <col min="5" max="5" width="9.140625" style="21" customWidth="1"/>
    <col min="6" max="6" width="9.28515625" style="21" bestFit="1" customWidth="1"/>
    <col min="7" max="7" width="7.7109375" style="21" customWidth="1"/>
    <col min="8" max="8" width="7.42578125" style="21" customWidth="1"/>
    <col min="9" max="9" width="11.85546875" style="37" customWidth="1"/>
    <col min="10" max="10" width="11.42578125" style="37" customWidth="1"/>
    <col min="11" max="11" width="12" style="21" customWidth="1"/>
    <col min="12" max="16384" width="9.140625" style="21"/>
  </cols>
  <sheetData>
    <row r="1" spans="1:12" x14ac:dyDescent="0.2">
      <c r="A1" s="3"/>
      <c r="B1" s="3"/>
      <c r="C1" s="3"/>
      <c r="D1" s="3"/>
      <c r="E1" s="3"/>
      <c r="F1" s="19"/>
      <c r="G1" s="19"/>
      <c r="H1" s="19"/>
      <c r="I1" s="14"/>
      <c r="J1" s="14"/>
      <c r="K1" s="20"/>
      <c r="L1" s="3"/>
    </row>
    <row r="2" spans="1:12" ht="16.5" customHeight="1" x14ac:dyDescent="0.2">
      <c r="A2" s="3"/>
      <c r="B2" s="3"/>
      <c r="C2" s="3"/>
      <c r="D2" s="3"/>
      <c r="E2" s="3"/>
      <c r="F2" s="22"/>
      <c r="G2" s="22"/>
      <c r="H2" s="22"/>
      <c r="I2" s="14"/>
      <c r="J2" s="14"/>
      <c r="K2" s="3"/>
      <c r="L2" s="3"/>
    </row>
    <row r="3" spans="1:12" ht="30.75" customHeight="1" x14ac:dyDescent="0.2">
      <c r="A3" s="45"/>
      <c r="B3" s="46" t="s">
        <v>38</v>
      </c>
      <c r="C3" s="46"/>
      <c r="D3" s="46"/>
      <c r="E3" s="46"/>
      <c r="F3" s="46"/>
      <c r="G3" s="46"/>
      <c r="H3" s="46"/>
      <c r="I3" s="46"/>
      <c r="J3" s="46"/>
      <c r="K3" s="46"/>
      <c r="L3" s="3"/>
    </row>
    <row r="4" spans="1:12" x14ac:dyDescent="0.2">
      <c r="A4" s="45"/>
      <c r="B4" s="45"/>
      <c r="C4" s="45"/>
      <c r="D4" s="45"/>
      <c r="E4" s="47" t="s">
        <v>56</v>
      </c>
      <c r="F4" s="47"/>
      <c r="G4" s="47"/>
      <c r="H4" s="47"/>
      <c r="I4" s="14"/>
      <c r="J4" s="14"/>
      <c r="K4" s="3"/>
      <c r="L4" s="3"/>
    </row>
    <row r="5" spans="1:12" x14ac:dyDescent="0.2">
      <c r="A5" s="45"/>
      <c r="B5" s="45"/>
      <c r="C5" s="45"/>
      <c r="D5" s="45"/>
      <c r="E5" s="45"/>
      <c r="F5" s="45"/>
      <c r="G5" s="45"/>
      <c r="H5" s="45"/>
      <c r="I5" s="14"/>
      <c r="J5" s="14"/>
      <c r="K5" s="3"/>
      <c r="L5" s="3"/>
    </row>
    <row r="6" spans="1:12" ht="13.5" thickBot="1" x14ac:dyDescent="0.25">
      <c r="A6" s="23"/>
      <c r="B6" s="23"/>
      <c r="C6" s="23"/>
      <c r="D6" s="23"/>
      <c r="E6" s="23"/>
      <c r="F6" s="23"/>
      <c r="G6" s="23"/>
      <c r="H6" s="23"/>
      <c r="I6" s="14"/>
      <c r="J6" s="14"/>
      <c r="K6" s="3" t="s">
        <v>51</v>
      </c>
      <c r="L6" s="3"/>
    </row>
    <row r="7" spans="1:12" x14ac:dyDescent="0.2">
      <c r="A7" s="24"/>
      <c r="B7" s="25"/>
      <c r="C7" s="26"/>
      <c r="D7" s="26"/>
      <c r="E7" s="26"/>
      <c r="F7" s="55" t="s">
        <v>37</v>
      </c>
      <c r="G7" s="55"/>
      <c r="H7" s="55"/>
      <c r="I7" s="56" t="s">
        <v>53</v>
      </c>
      <c r="J7" s="56"/>
      <c r="K7" s="56"/>
      <c r="L7" s="23"/>
    </row>
    <row r="8" spans="1:12" ht="117" customHeight="1" thickBot="1" x14ac:dyDescent="0.25">
      <c r="A8" s="27"/>
      <c r="B8" s="59" t="s">
        <v>36</v>
      </c>
      <c r="C8" s="60"/>
      <c r="D8" s="60"/>
      <c r="E8" s="61"/>
      <c r="F8" s="28" t="s">
        <v>35</v>
      </c>
      <c r="G8" s="29" t="s">
        <v>34</v>
      </c>
      <c r="H8" s="28" t="s">
        <v>33</v>
      </c>
      <c r="I8" s="38" t="s">
        <v>39</v>
      </c>
      <c r="J8" s="39" t="s">
        <v>49</v>
      </c>
      <c r="K8" s="40" t="s">
        <v>40</v>
      </c>
      <c r="L8" s="23"/>
    </row>
    <row r="9" spans="1:12" ht="13.5" thickBot="1" x14ac:dyDescent="0.25">
      <c r="A9" s="23"/>
      <c r="B9" s="62">
        <v>1</v>
      </c>
      <c r="C9" s="63"/>
      <c r="D9" s="63"/>
      <c r="E9" s="64"/>
      <c r="F9" s="30">
        <v>2</v>
      </c>
      <c r="G9" s="31">
        <v>3</v>
      </c>
      <c r="H9" s="30">
        <v>4</v>
      </c>
      <c r="I9" s="41">
        <v>5</v>
      </c>
      <c r="J9" s="42">
        <v>6</v>
      </c>
      <c r="K9" s="43">
        <v>7</v>
      </c>
      <c r="L9" s="23"/>
    </row>
    <row r="10" spans="1:12" ht="32.25" customHeight="1" x14ac:dyDescent="0.2">
      <c r="A10" s="32"/>
      <c r="B10" s="57" t="s">
        <v>32</v>
      </c>
      <c r="C10" s="58"/>
      <c r="D10" s="58"/>
      <c r="E10" s="58"/>
      <c r="F10" s="10">
        <v>31</v>
      </c>
      <c r="G10" s="11" t="s">
        <v>1</v>
      </c>
      <c r="H10" s="15" t="s">
        <v>1</v>
      </c>
      <c r="I10" s="65">
        <f>I11+I16+I18+I23+I29+I31+I36+I38+I40+I27</f>
        <v>151829.23037</v>
      </c>
      <c r="J10" s="65">
        <f>J11+J16+J18+J23+J29+J31+J36+J38+J40+J27</f>
        <v>143533.27960000001</v>
      </c>
      <c r="K10" s="1">
        <f t="shared" ref="K10:K21" si="0">J10*100/I10</f>
        <v>94.535998931310402</v>
      </c>
      <c r="L10" s="32"/>
    </row>
    <row r="11" spans="1:12" x14ac:dyDescent="0.2">
      <c r="A11" s="32"/>
      <c r="B11" s="48" t="s">
        <v>31</v>
      </c>
      <c r="C11" s="49"/>
      <c r="D11" s="49"/>
      <c r="E11" s="49"/>
      <c r="F11" s="7">
        <v>31</v>
      </c>
      <c r="G11" s="8">
        <v>1</v>
      </c>
      <c r="H11" s="16" t="s">
        <v>1</v>
      </c>
      <c r="I11" s="66">
        <f>SUM(I12:I15)</f>
        <v>71629.752949999995</v>
      </c>
      <c r="J11" s="66">
        <f>SUM(J12:J15)</f>
        <v>68237.268589999992</v>
      </c>
      <c r="K11" s="2">
        <f t="shared" si="0"/>
        <v>95.263861425896479</v>
      </c>
      <c r="L11" s="32"/>
    </row>
    <row r="12" spans="1:12" ht="54" customHeight="1" x14ac:dyDescent="0.2">
      <c r="A12" s="32"/>
      <c r="B12" s="48" t="s">
        <v>30</v>
      </c>
      <c r="C12" s="49"/>
      <c r="D12" s="49"/>
      <c r="E12" s="49"/>
      <c r="F12" s="7">
        <v>31</v>
      </c>
      <c r="G12" s="8">
        <v>1</v>
      </c>
      <c r="H12" s="16">
        <v>4</v>
      </c>
      <c r="I12" s="67">
        <v>34142.756000000001</v>
      </c>
      <c r="J12" s="66">
        <v>32737.605</v>
      </c>
      <c r="K12" s="2">
        <f t="shared" si="0"/>
        <v>95.88448278750549</v>
      </c>
      <c r="L12" s="32"/>
    </row>
    <row r="13" spans="1:12" x14ac:dyDescent="0.2">
      <c r="A13" s="32"/>
      <c r="B13" s="48" t="s">
        <v>41</v>
      </c>
      <c r="C13" s="49"/>
      <c r="D13" s="49"/>
      <c r="E13" s="49"/>
      <c r="F13" s="7">
        <v>31</v>
      </c>
      <c r="G13" s="8">
        <v>1</v>
      </c>
      <c r="H13" s="16">
        <v>5</v>
      </c>
      <c r="I13" s="67">
        <v>1.2</v>
      </c>
      <c r="J13" s="18">
        <v>0</v>
      </c>
      <c r="K13" s="2">
        <f t="shared" si="0"/>
        <v>0</v>
      </c>
      <c r="L13" s="32"/>
    </row>
    <row r="14" spans="1:12" x14ac:dyDescent="0.2">
      <c r="A14" s="32"/>
      <c r="B14" s="48" t="s">
        <v>42</v>
      </c>
      <c r="C14" s="49"/>
      <c r="D14" s="49"/>
      <c r="E14" s="49"/>
      <c r="F14" s="7">
        <v>31</v>
      </c>
      <c r="G14" s="8">
        <v>1</v>
      </c>
      <c r="H14" s="16">
        <v>11</v>
      </c>
      <c r="I14" s="67">
        <v>404.41</v>
      </c>
      <c r="J14" s="18">
        <v>0</v>
      </c>
      <c r="K14" s="2">
        <f t="shared" si="0"/>
        <v>0</v>
      </c>
      <c r="L14" s="32"/>
    </row>
    <row r="15" spans="1:12" x14ac:dyDescent="0.2">
      <c r="A15" s="32"/>
      <c r="B15" s="48" t="s">
        <v>29</v>
      </c>
      <c r="C15" s="49"/>
      <c r="D15" s="49"/>
      <c r="E15" s="49"/>
      <c r="F15" s="7">
        <v>31</v>
      </c>
      <c r="G15" s="8">
        <v>1</v>
      </c>
      <c r="H15" s="16">
        <v>13</v>
      </c>
      <c r="I15" s="67">
        <v>37081.38695</v>
      </c>
      <c r="J15" s="66">
        <v>35499.663589999996</v>
      </c>
      <c r="K15" s="2">
        <f t="shared" si="0"/>
        <v>95.734454695201194</v>
      </c>
      <c r="L15" s="32"/>
    </row>
    <row r="16" spans="1:12" x14ac:dyDescent="0.2">
      <c r="A16" s="32"/>
      <c r="B16" s="48" t="s">
        <v>28</v>
      </c>
      <c r="C16" s="49"/>
      <c r="D16" s="49"/>
      <c r="E16" s="49"/>
      <c r="F16" s="7">
        <v>31</v>
      </c>
      <c r="G16" s="8">
        <v>2</v>
      </c>
      <c r="H16" s="16" t="s">
        <v>1</v>
      </c>
      <c r="I16" s="66">
        <f>I17</f>
        <v>1307.7</v>
      </c>
      <c r="J16" s="66">
        <f>J17</f>
        <v>1307.7</v>
      </c>
      <c r="K16" s="2">
        <f t="shared" si="0"/>
        <v>100</v>
      </c>
      <c r="L16" s="32"/>
    </row>
    <row r="17" spans="1:12" x14ac:dyDescent="0.2">
      <c r="A17" s="32"/>
      <c r="B17" s="48" t="s">
        <v>27</v>
      </c>
      <c r="C17" s="49"/>
      <c r="D17" s="49"/>
      <c r="E17" s="49"/>
      <c r="F17" s="7">
        <v>31</v>
      </c>
      <c r="G17" s="8">
        <v>2</v>
      </c>
      <c r="H17" s="16">
        <v>3</v>
      </c>
      <c r="I17" s="67">
        <v>1307.7</v>
      </c>
      <c r="J17" s="66">
        <v>1307.7</v>
      </c>
      <c r="K17" s="2">
        <f t="shared" si="0"/>
        <v>100</v>
      </c>
      <c r="L17" s="32"/>
    </row>
    <row r="18" spans="1:12" x14ac:dyDescent="0.2">
      <c r="A18" s="32"/>
      <c r="B18" s="48" t="s">
        <v>43</v>
      </c>
      <c r="C18" s="49"/>
      <c r="D18" s="49"/>
      <c r="E18" s="49"/>
      <c r="F18" s="7">
        <v>31</v>
      </c>
      <c r="G18" s="8">
        <v>4</v>
      </c>
      <c r="H18" s="16" t="s">
        <v>1</v>
      </c>
      <c r="I18" s="66">
        <f>SUM(I19:I22)</f>
        <v>2597.1968000000002</v>
      </c>
      <c r="J18" s="66">
        <f>SUM(J19:J22)</f>
        <v>1284.2874400000001</v>
      </c>
      <c r="K18" s="2">
        <f t="shared" si="0"/>
        <v>49.448984381930551</v>
      </c>
      <c r="L18" s="32"/>
    </row>
    <row r="19" spans="1:12" x14ac:dyDescent="0.2">
      <c r="A19" s="32"/>
      <c r="B19" s="48" t="s">
        <v>44</v>
      </c>
      <c r="C19" s="49"/>
      <c r="D19" s="49"/>
      <c r="E19" s="49"/>
      <c r="F19" s="7">
        <v>31</v>
      </c>
      <c r="G19" s="8">
        <v>4</v>
      </c>
      <c r="H19" s="16">
        <v>5</v>
      </c>
      <c r="I19" s="67">
        <v>649.1</v>
      </c>
      <c r="J19" s="66">
        <v>638.02</v>
      </c>
      <c r="K19" s="2">
        <f t="shared" si="0"/>
        <v>98.293021106146966</v>
      </c>
      <c r="L19" s="32"/>
    </row>
    <row r="20" spans="1:12" x14ac:dyDescent="0.2">
      <c r="A20" s="32"/>
      <c r="B20" s="48" t="s">
        <v>52</v>
      </c>
      <c r="C20" s="49"/>
      <c r="D20" s="49"/>
      <c r="E20" s="49"/>
      <c r="F20" s="7">
        <v>31</v>
      </c>
      <c r="G20" s="8">
        <v>4</v>
      </c>
      <c r="H20" s="16">
        <v>8</v>
      </c>
      <c r="I20" s="67">
        <v>200</v>
      </c>
      <c r="J20" s="66">
        <v>91.267439999999993</v>
      </c>
      <c r="K20" s="2">
        <f t="shared" si="0"/>
        <v>45.633719999999997</v>
      </c>
      <c r="L20" s="32"/>
    </row>
    <row r="21" spans="1:12" x14ac:dyDescent="0.2">
      <c r="A21" s="32"/>
      <c r="B21" s="48" t="s">
        <v>45</v>
      </c>
      <c r="C21" s="49"/>
      <c r="D21" s="49"/>
      <c r="E21" s="49"/>
      <c r="F21" s="7">
        <v>31</v>
      </c>
      <c r="G21" s="8">
        <v>4</v>
      </c>
      <c r="H21" s="16">
        <v>9</v>
      </c>
      <c r="I21" s="67">
        <v>1548.0968</v>
      </c>
      <c r="J21" s="66">
        <v>555</v>
      </c>
      <c r="K21" s="2">
        <f t="shared" si="0"/>
        <v>35.850471365873247</v>
      </c>
      <c r="L21" s="32"/>
    </row>
    <row r="22" spans="1:12" ht="24.75" customHeight="1" x14ac:dyDescent="0.2">
      <c r="A22" s="32"/>
      <c r="B22" s="48" t="s">
        <v>46</v>
      </c>
      <c r="C22" s="49"/>
      <c r="D22" s="49"/>
      <c r="E22" s="49"/>
      <c r="F22" s="7">
        <v>31</v>
      </c>
      <c r="G22" s="8">
        <v>4</v>
      </c>
      <c r="H22" s="16">
        <v>12</v>
      </c>
      <c r="I22" s="67">
        <v>200</v>
      </c>
      <c r="J22" s="18">
        <v>0</v>
      </c>
      <c r="K22" s="2">
        <f t="shared" ref="K22:K62" si="1">J22*100/I22</f>
        <v>0</v>
      </c>
      <c r="L22" s="32"/>
    </row>
    <row r="23" spans="1:12" ht="28.5" customHeight="1" x14ac:dyDescent="0.2">
      <c r="A23" s="32"/>
      <c r="B23" s="48" t="s">
        <v>26</v>
      </c>
      <c r="C23" s="49"/>
      <c r="D23" s="49"/>
      <c r="E23" s="49"/>
      <c r="F23" s="7">
        <v>31</v>
      </c>
      <c r="G23" s="8">
        <v>5</v>
      </c>
      <c r="H23" s="16" t="s">
        <v>1</v>
      </c>
      <c r="I23" s="66">
        <f>I24+I25+I26</f>
        <v>33236.953999999998</v>
      </c>
      <c r="J23" s="66">
        <f>J24+J25+J26</f>
        <v>32175.633000000002</v>
      </c>
      <c r="K23" s="2">
        <f t="shared" si="1"/>
        <v>96.806804257694623</v>
      </c>
      <c r="L23" s="32"/>
    </row>
    <row r="24" spans="1:12" x14ac:dyDescent="0.2">
      <c r="A24" s="32"/>
      <c r="B24" s="48" t="s">
        <v>47</v>
      </c>
      <c r="C24" s="49"/>
      <c r="D24" s="49"/>
      <c r="E24" s="49"/>
      <c r="F24" s="7">
        <v>31</v>
      </c>
      <c r="G24" s="8">
        <v>5</v>
      </c>
      <c r="H24" s="16">
        <v>1</v>
      </c>
      <c r="I24" s="67">
        <v>20487.254000000001</v>
      </c>
      <c r="J24" s="66">
        <v>19760.016</v>
      </c>
      <c r="K24" s="2">
        <f t="shared" si="1"/>
        <v>96.450290507454042</v>
      </c>
      <c r="L24" s="32"/>
    </row>
    <row r="25" spans="1:12" x14ac:dyDescent="0.2">
      <c r="A25" s="32"/>
      <c r="B25" s="48" t="s">
        <v>25</v>
      </c>
      <c r="C25" s="49"/>
      <c r="D25" s="49"/>
      <c r="E25" s="49"/>
      <c r="F25" s="7">
        <v>31</v>
      </c>
      <c r="G25" s="8">
        <v>5</v>
      </c>
      <c r="H25" s="16">
        <v>2</v>
      </c>
      <c r="I25" s="67">
        <v>12255.7</v>
      </c>
      <c r="J25" s="66">
        <v>12020.617</v>
      </c>
      <c r="K25" s="2">
        <f t="shared" si="1"/>
        <v>98.081847630082322</v>
      </c>
      <c r="L25" s="32"/>
    </row>
    <row r="26" spans="1:12" x14ac:dyDescent="0.2">
      <c r="A26" s="32"/>
      <c r="B26" s="48" t="s">
        <v>24</v>
      </c>
      <c r="C26" s="49"/>
      <c r="D26" s="49"/>
      <c r="E26" s="49"/>
      <c r="F26" s="7">
        <v>31</v>
      </c>
      <c r="G26" s="8">
        <v>5</v>
      </c>
      <c r="H26" s="16">
        <v>3</v>
      </c>
      <c r="I26" s="67">
        <v>494</v>
      </c>
      <c r="J26" s="66">
        <v>395</v>
      </c>
      <c r="K26" s="2">
        <f t="shared" si="1"/>
        <v>79.959514170040492</v>
      </c>
      <c r="L26" s="32"/>
    </row>
    <row r="27" spans="1:12" x14ac:dyDescent="0.2">
      <c r="A27" s="32"/>
      <c r="B27" s="48" t="s">
        <v>59</v>
      </c>
      <c r="C27" s="49"/>
      <c r="D27" s="49"/>
      <c r="E27" s="49"/>
      <c r="F27" s="7">
        <v>31</v>
      </c>
      <c r="G27" s="8">
        <v>6</v>
      </c>
      <c r="H27" s="16"/>
      <c r="I27" s="68">
        <f>I28</f>
        <v>728</v>
      </c>
      <c r="J27" s="66">
        <f>J28</f>
        <v>728</v>
      </c>
      <c r="K27" s="2">
        <f t="shared" si="1"/>
        <v>100</v>
      </c>
      <c r="L27" s="32"/>
    </row>
    <row r="28" spans="1:12" x14ac:dyDescent="0.2">
      <c r="A28" s="32"/>
      <c r="B28" s="48" t="s">
        <v>58</v>
      </c>
      <c r="C28" s="49"/>
      <c r="D28" s="49"/>
      <c r="E28" s="49"/>
      <c r="F28" s="7">
        <v>31</v>
      </c>
      <c r="G28" s="8">
        <v>6</v>
      </c>
      <c r="H28" s="16">
        <v>5</v>
      </c>
      <c r="I28" s="68">
        <v>728</v>
      </c>
      <c r="J28" s="66">
        <v>728</v>
      </c>
      <c r="K28" s="2">
        <f t="shared" si="1"/>
        <v>100</v>
      </c>
      <c r="L28" s="32"/>
    </row>
    <row r="29" spans="1:12" x14ac:dyDescent="0.2">
      <c r="A29" s="32"/>
      <c r="B29" s="48" t="s">
        <v>23</v>
      </c>
      <c r="C29" s="49"/>
      <c r="D29" s="49"/>
      <c r="E29" s="49"/>
      <c r="F29" s="7">
        <v>31</v>
      </c>
      <c r="G29" s="8">
        <v>8</v>
      </c>
      <c r="H29" s="16" t="s">
        <v>1</v>
      </c>
      <c r="I29" s="66">
        <f>I30</f>
        <v>18759.383000000002</v>
      </c>
      <c r="J29" s="66">
        <f>J30</f>
        <v>18759.383000000002</v>
      </c>
      <c r="K29" s="2">
        <f t="shared" si="1"/>
        <v>100</v>
      </c>
      <c r="L29" s="32"/>
    </row>
    <row r="30" spans="1:12" x14ac:dyDescent="0.2">
      <c r="A30" s="32"/>
      <c r="B30" s="48" t="s">
        <v>22</v>
      </c>
      <c r="C30" s="49"/>
      <c r="D30" s="49"/>
      <c r="E30" s="49"/>
      <c r="F30" s="7">
        <v>31</v>
      </c>
      <c r="G30" s="8">
        <v>8</v>
      </c>
      <c r="H30" s="16">
        <v>1</v>
      </c>
      <c r="I30" s="67">
        <v>18759.383000000002</v>
      </c>
      <c r="J30" s="66">
        <v>18759.383000000002</v>
      </c>
      <c r="K30" s="2">
        <f t="shared" si="1"/>
        <v>100</v>
      </c>
      <c r="L30" s="32"/>
    </row>
    <row r="31" spans="1:12" x14ac:dyDescent="0.2">
      <c r="A31" s="32"/>
      <c r="B31" s="48" t="s">
        <v>6</v>
      </c>
      <c r="C31" s="49"/>
      <c r="D31" s="49"/>
      <c r="E31" s="49"/>
      <c r="F31" s="7">
        <v>31</v>
      </c>
      <c r="G31" s="8">
        <v>10</v>
      </c>
      <c r="H31" s="16" t="s">
        <v>1</v>
      </c>
      <c r="I31" s="66">
        <f>I32+I33+I34+I35</f>
        <v>7815.6020000000008</v>
      </c>
      <c r="J31" s="66">
        <f>J32+J33+J34+J35</f>
        <v>7514.0759800000005</v>
      </c>
      <c r="K31" s="2">
        <f t="shared" si="1"/>
        <v>96.141998786529811</v>
      </c>
      <c r="L31" s="32"/>
    </row>
    <row r="32" spans="1:12" x14ac:dyDescent="0.2">
      <c r="A32" s="32"/>
      <c r="B32" s="48" t="s">
        <v>21</v>
      </c>
      <c r="C32" s="49"/>
      <c r="D32" s="49"/>
      <c r="E32" s="49"/>
      <c r="F32" s="7">
        <v>31</v>
      </c>
      <c r="G32" s="8">
        <v>10</v>
      </c>
      <c r="H32" s="16">
        <v>1</v>
      </c>
      <c r="I32" s="67">
        <v>21.6</v>
      </c>
      <c r="J32" s="66">
        <v>21.6</v>
      </c>
      <c r="K32" s="2">
        <f t="shared" si="1"/>
        <v>100</v>
      </c>
      <c r="L32" s="32"/>
    </row>
    <row r="33" spans="1:14" x14ac:dyDescent="0.2">
      <c r="A33" s="32"/>
      <c r="B33" s="48" t="s">
        <v>5</v>
      </c>
      <c r="C33" s="49"/>
      <c r="D33" s="49"/>
      <c r="E33" s="49"/>
      <c r="F33" s="7">
        <v>31</v>
      </c>
      <c r="G33" s="8">
        <v>10</v>
      </c>
      <c r="H33" s="16">
        <v>3</v>
      </c>
      <c r="I33" s="67">
        <v>3799.2020000000002</v>
      </c>
      <c r="J33" s="66">
        <v>3799.2</v>
      </c>
      <c r="K33" s="2">
        <f t="shared" si="1"/>
        <v>99.999947357366096</v>
      </c>
      <c r="L33" s="32"/>
    </row>
    <row r="34" spans="1:14" x14ac:dyDescent="0.2">
      <c r="A34" s="32"/>
      <c r="B34" s="48" t="s">
        <v>4</v>
      </c>
      <c r="C34" s="49"/>
      <c r="D34" s="49"/>
      <c r="E34" s="49"/>
      <c r="F34" s="7">
        <v>31</v>
      </c>
      <c r="G34" s="8">
        <v>10</v>
      </c>
      <c r="H34" s="16">
        <v>4</v>
      </c>
      <c r="I34" s="67">
        <v>2854.3</v>
      </c>
      <c r="J34" s="66">
        <v>2854.3</v>
      </c>
      <c r="K34" s="2">
        <f t="shared" si="1"/>
        <v>100</v>
      </c>
      <c r="L34" s="32"/>
    </row>
    <row r="35" spans="1:14" x14ac:dyDescent="0.2">
      <c r="A35" s="32"/>
      <c r="B35" s="48" t="s">
        <v>20</v>
      </c>
      <c r="C35" s="49"/>
      <c r="D35" s="49"/>
      <c r="E35" s="49"/>
      <c r="F35" s="7">
        <v>31</v>
      </c>
      <c r="G35" s="8">
        <v>10</v>
      </c>
      <c r="H35" s="16">
        <v>6</v>
      </c>
      <c r="I35" s="67">
        <v>1140.5</v>
      </c>
      <c r="J35" s="66">
        <v>838.97598000000005</v>
      </c>
      <c r="K35" s="2">
        <f t="shared" si="1"/>
        <v>73.562120122753171</v>
      </c>
      <c r="L35" s="32"/>
    </row>
    <row r="36" spans="1:14" x14ac:dyDescent="0.2">
      <c r="A36" s="32"/>
      <c r="B36" s="48" t="s">
        <v>19</v>
      </c>
      <c r="C36" s="49"/>
      <c r="D36" s="49"/>
      <c r="E36" s="49"/>
      <c r="F36" s="7">
        <v>31</v>
      </c>
      <c r="G36" s="8">
        <v>12</v>
      </c>
      <c r="H36" s="16" t="s">
        <v>1</v>
      </c>
      <c r="I36" s="66">
        <f>I37</f>
        <v>650</v>
      </c>
      <c r="J36" s="66">
        <f>J37</f>
        <v>650</v>
      </c>
      <c r="K36" s="2">
        <f t="shared" si="1"/>
        <v>100</v>
      </c>
      <c r="L36" s="32"/>
    </row>
    <row r="37" spans="1:14" x14ac:dyDescent="0.2">
      <c r="A37" s="32"/>
      <c r="B37" s="48" t="s">
        <v>18</v>
      </c>
      <c r="C37" s="49"/>
      <c r="D37" s="49"/>
      <c r="E37" s="49"/>
      <c r="F37" s="7">
        <v>31</v>
      </c>
      <c r="G37" s="8">
        <v>12</v>
      </c>
      <c r="H37" s="16">
        <v>2</v>
      </c>
      <c r="I37" s="67">
        <v>650</v>
      </c>
      <c r="J37" s="66">
        <v>650</v>
      </c>
      <c r="K37" s="2">
        <f t="shared" si="1"/>
        <v>100</v>
      </c>
      <c r="L37" s="32"/>
    </row>
    <row r="38" spans="1:14" ht="28.5" customHeight="1" x14ac:dyDescent="0.2">
      <c r="A38" s="32"/>
      <c r="B38" s="48" t="s">
        <v>17</v>
      </c>
      <c r="C38" s="49"/>
      <c r="D38" s="49"/>
      <c r="E38" s="49"/>
      <c r="F38" s="7">
        <v>31</v>
      </c>
      <c r="G38" s="8">
        <v>13</v>
      </c>
      <c r="H38" s="16" t="s">
        <v>1</v>
      </c>
      <c r="I38" s="66">
        <f>I39</f>
        <v>3450</v>
      </c>
      <c r="J38" s="66">
        <f>J39</f>
        <v>1222.28997</v>
      </c>
      <c r="K38" s="2">
        <f t="shared" si="1"/>
        <v>35.428694782608694</v>
      </c>
      <c r="L38" s="32"/>
    </row>
    <row r="39" spans="1:14" ht="27.75" customHeight="1" x14ac:dyDescent="0.2">
      <c r="A39" s="32"/>
      <c r="B39" s="48" t="s">
        <v>16</v>
      </c>
      <c r="C39" s="49"/>
      <c r="D39" s="49"/>
      <c r="E39" s="49"/>
      <c r="F39" s="7">
        <v>31</v>
      </c>
      <c r="G39" s="8">
        <v>13</v>
      </c>
      <c r="H39" s="16">
        <v>1</v>
      </c>
      <c r="I39" s="67">
        <v>3450</v>
      </c>
      <c r="J39" s="66">
        <v>1222.28997</v>
      </c>
      <c r="K39" s="2">
        <f t="shared" si="1"/>
        <v>35.428694782608694</v>
      </c>
      <c r="L39" s="32"/>
    </row>
    <row r="40" spans="1:14" ht="39" customHeight="1" x14ac:dyDescent="0.2">
      <c r="A40" s="32"/>
      <c r="B40" s="48" t="s">
        <v>15</v>
      </c>
      <c r="C40" s="49"/>
      <c r="D40" s="49"/>
      <c r="E40" s="49"/>
      <c r="F40" s="7">
        <v>31</v>
      </c>
      <c r="G40" s="8">
        <v>14</v>
      </c>
      <c r="H40" s="16" t="s">
        <v>1</v>
      </c>
      <c r="I40" s="66">
        <f>I41+I42</f>
        <v>11654.64162</v>
      </c>
      <c r="J40" s="66">
        <f>J41+J42</f>
        <v>11654.64162</v>
      </c>
      <c r="K40" s="2">
        <f t="shared" si="1"/>
        <v>100</v>
      </c>
      <c r="L40" s="32"/>
    </row>
    <row r="41" spans="1:14" ht="39.75" customHeight="1" x14ac:dyDescent="0.2">
      <c r="A41" s="32"/>
      <c r="B41" s="48" t="s">
        <v>14</v>
      </c>
      <c r="C41" s="49"/>
      <c r="D41" s="49"/>
      <c r="E41" s="49"/>
      <c r="F41" s="7">
        <v>31</v>
      </c>
      <c r="G41" s="8">
        <v>14</v>
      </c>
      <c r="H41" s="16">
        <v>1</v>
      </c>
      <c r="I41" s="67">
        <v>10891</v>
      </c>
      <c r="J41" s="66">
        <v>10891</v>
      </c>
      <c r="K41" s="2">
        <f t="shared" si="1"/>
        <v>100</v>
      </c>
      <c r="L41" s="32"/>
      <c r="N41" s="33"/>
    </row>
    <row r="42" spans="1:14" ht="27.75" customHeight="1" thickBot="1" x14ac:dyDescent="0.25">
      <c r="A42" s="32"/>
      <c r="B42" s="52" t="s">
        <v>54</v>
      </c>
      <c r="C42" s="53"/>
      <c r="D42" s="53"/>
      <c r="E42" s="54"/>
      <c r="F42" s="7">
        <v>31</v>
      </c>
      <c r="G42" s="8">
        <v>14</v>
      </c>
      <c r="H42" s="16">
        <v>3</v>
      </c>
      <c r="I42" s="69">
        <v>763.64161999999999</v>
      </c>
      <c r="J42" s="66">
        <v>763.64161999999999</v>
      </c>
      <c r="K42" s="2">
        <f t="shared" si="1"/>
        <v>100</v>
      </c>
      <c r="L42" s="32"/>
      <c r="N42" s="33"/>
    </row>
    <row r="43" spans="1:14" ht="30.75" customHeight="1" x14ac:dyDescent="0.2">
      <c r="A43" s="32"/>
      <c r="B43" s="48" t="s">
        <v>13</v>
      </c>
      <c r="C43" s="49"/>
      <c r="D43" s="49"/>
      <c r="E43" s="49"/>
      <c r="F43" s="7">
        <v>40</v>
      </c>
      <c r="G43" s="8" t="s">
        <v>1</v>
      </c>
      <c r="H43" s="16" t="s">
        <v>1</v>
      </c>
      <c r="I43" s="66">
        <f>I44+I48+I54+I56+I59+I46</f>
        <v>530694.83833000006</v>
      </c>
      <c r="J43" s="66">
        <f>J44+J48+J54+J56+J59+J46</f>
        <v>512555.12220999994</v>
      </c>
      <c r="K43" s="2">
        <f t="shared" si="1"/>
        <v>96.581893244508933</v>
      </c>
      <c r="L43" s="32"/>
    </row>
    <row r="44" spans="1:14" ht="16.5" customHeight="1" x14ac:dyDescent="0.2">
      <c r="A44" s="32"/>
      <c r="B44" s="48" t="s">
        <v>31</v>
      </c>
      <c r="C44" s="49"/>
      <c r="D44" s="49"/>
      <c r="E44" s="49"/>
      <c r="F44" s="7">
        <v>40</v>
      </c>
      <c r="G44" s="8">
        <v>1</v>
      </c>
      <c r="H44" s="16" t="s">
        <v>1</v>
      </c>
      <c r="I44" s="18">
        <f>I45</f>
        <v>10</v>
      </c>
      <c r="J44" s="18">
        <f>J45</f>
        <v>10</v>
      </c>
      <c r="K44" s="2">
        <f t="shared" si="1"/>
        <v>100</v>
      </c>
      <c r="L44" s="32"/>
    </row>
    <row r="45" spans="1:14" ht="20.25" customHeight="1" x14ac:dyDescent="0.2">
      <c r="A45" s="32"/>
      <c r="B45" s="48" t="s">
        <v>29</v>
      </c>
      <c r="C45" s="49"/>
      <c r="D45" s="49"/>
      <c r="E45" s="49"/>
      <c r="F45" s="7">
        <v>40</v>
      </c>
      <c r="G45" s="8">
        <v>1</v>
      </c>
      <c r="H45" s="16">
        <v>13</v>
      </c>
      <c r="I45" s="67">
        <v>10</v>
      </c>
      <c r="J45" s="18">
        <v>10</v>
      </c>
      <c r="K45" s="2">
        <f t="shared" si="1"/>
        <v>100</v>
      </c>
      <c r="L45" s="32"/>
    </row>
    <row r="46" spans="1:14" x14ac:dyDescent="0.2">
      <c r="A46" s="32"/>
      <c r="B46" s="48" t="s">
        <v>43</v>
      </c>
      <c r="C46" s="49"/>
      <c r="D46" s="49"/>
      <c r="E46" s="49"/>
      <c r="F46" s="7">
        <v>40</v>
      </c>
      <c r="G46" s="8">
        <v>4</v>
      </c>
      <c r="H46" s="16" t="s">
        <v>1</v>
      </c>
      <c r="I46" s="66">
        <f>I47</f>
        <v>578.726</v>
      </c>
      <c r="J46" s="66">
        <v>578.73</v>
      </c>
      <c r="K46" s="2">
        <f t="shared" si="1"/>
        <v>100.00069117337047</v>
      </c>
      <c r="L46" s="32"/>
    </row>
    <row r="47" spans="1:14" x14ac:dyDescent="0.2">
      <c r="A47" s="32"/>
      <c r="B47" s="48" t="s">
        <v>48</v>
      </c>
      <c r="C47" s="49"/>
      <c r="D47" s="49"/>
      <c r="E47" s="49"/>
      <c r="F47" s="7">
        <v>40</v>
      </c>
      <c r="G47" s="8">
        <v>4</v>
      </c>
      <c r="H47" s="16">
        <v>1</v>
      </c>
      <c r="I47" s="67">
        <v>578.726</v>
      </c>
      <c r="J47" s="66">
        <v>578.73</v>
      </c>
      <c r="K47" s="2">
        <f t="shared" si="1"/>
        <v>100.00069117337047</v>
      </c>
      <c r="L47" s="32"/>
    </row>
    <row r="48" spans="1:14" x14ac:dyDescent="0.2">
      <c r="A48" s="32"/>
      <c r="B48" s="48" t="s">
        <v>12</v>
      </c>
      <c r="C48" s="49"/>
      <c r="D48" s="49"/>
      <c r="E48" s="49"/>
      <c r="F48" s="7">
        <v>40</v>
      </c>
      <c r="G48" s="8">
        <v>7</v>
      </c>
      <c r="H48" s="16" t="s">
        <v>1</v>
      </c>
      <c r="I48" s="66">
        <f>I49+I50+I51+I52+I53</f>
        <v>496871.38377000001</v>
      </c>
      <c r="J48" s="66">
        <f>J49+J50+J51+J52+J53</f>
        <v>481456.67111999996</v>
      </c>
      <c r="K48" s="2">
        <f t="shared" si="1"/>
        <v>96.897645315566123</v>
      </c>
      <c r="L48" s="32"/>
    </row>
    <row r="49" spans="1:12" x14ac:dyDescent="0.2">
      <c r="A49" s="32"/>
      <c r="B49" s="48" t="s">
        <v>11</v>
      </c>
      <c r="C49" s="49"/>
      <c r="D49" s="49"/>
      <c r="E49" s="49"/>
      <c r="F49" s="7">
        <v>40</v>
      </c>
      <c r="G49" s="8">
        <v>7</v>
      </c>
      <c r="H49" s="16">
        <v>1</v>
      </c>
      <c r="I49" s="67">
        <v>115562.65677</v>
      </c>
      <c r="J49" s="66">
        <v>113664.08732000001</v>
      </c>
      <c r="K49" s="2">
        <f t="shared" si="1"/>
        <v>98.357108167062435</v>
      </c>
      <c r="L49" s="32"/>
    </row>
    <row r="50" spans="1:12" x14ac:dyDescent="0.2">
      <c r="A50" s="32"/>
      <c r="B50" s="48" t="s">
        <v>10</v>
      </c>
      <c r="C50" s="49"/>
      <c r="D50" s="49"/>
      <c r="E50" s="49"/>
      <c r="F50" s="7">
        <v>40</v>
      </c>
      <c r="G50" s="8">
        <v>7</v>
      </c>
      <c r="H50" s="16">
        <v>2</v>
      </c>
      <c r="I50" s="67">
        <v>316071.69900000002</v>
      </c>
      <c r="J50" s="66">
        <v>303969.50799999997</v>
      </c>
      <c r="K50" s="2">
        <f t="shared" si="1"/>
        <v>96.171061490703082</v>
      </c>
      <c r="L50" s="32"/>
    </row>
    <row r="51" spans="1:12" x14ac:dyDescent="0.2">
      <c r="A51" s="32"/>
      <c r="B51" s="48" t="s">
        <v>9</v>
      </c>
      <c r="C51" s="49"/>
      <c r="D51" s="49"/>
      <c r="E51" s="49"/>
      <c r="F51" s="7">
        <v>40</v>
      </c>
      <c r="G51" s="8">
        <v>7</v>
      </c>
      <c r="H51" s="16">
        <v>3</v>
      </c>
      <c r="I51" s="67">
        <v>41313.961000000003</v>
      </c>
      <c r="J51" s="66">
        <v>39943.392630000002</v>
      </c>
      <c r="K51" s="2">
        <f t="shared" si="1"/>
        <v>96.682553943447829</v>
      </c>
      <c r="L51" s="32"/>
    </row>
    <row r="52" spans="1:12" x14ac:dyDescent="0.2">
      <c r="A52" s="32"/>
      <c r="B52" s="48" t="s">
        <v>8</v>
      </c>
      <c r="C52" s="49"/>
      <c r="D52" s="49"/>
      <c r="E52" s="49"/>
      <c r="F52" s="7">
        <v>40</v>
      </c>
      <c r="G52" s="8">
        <v>7</v>
      </c>
      <c r="H52" s="16">
        <v>7</v>
      </c>
      <c r="I52" s="67">
        <v>678</v>
      </c>
      <c r="J52" s="66">
        <v>676.29399999999998</v>
      </c>
      <c r="K52" s="2">
        <f t="shared" si="1"/>
        <v>99.748377581120934</v>
      </c>
      <c r="L52" s="32"/>
    </row>
    <row r="53" spans="1:12" x14ac:dyDescent="0.2">
      <c r="A53" s="32"/>
      <c r="B53" s="48" t="s">
        <v>7</v>
      </c>
      <c r="C53" s="49"/>
      <c r="D53" s="49"/>
      <c r="E53" s="49"/>
      <c r="F53" s="7">
        <v>40</v>
      </c>
      <c r="G53" s="8">
        <v>7</v>
      </c>
      <c r="H53" s="16">
        <v>9</v>
      </c>
      <c r="I53" s="67">
        <v>23245.066999999999</v>
      </c>
      <c r="J53" s="66">
        <v>23203.389169999999</v>
      </c>
      <c r="K53" s="2">
        <f t="shared" si="1"/>
        <v>99.820702474206684</v>
      </c>
      <c r="L53" s="32"/>
    </row>
    <row r="54" spans="1:12" x14ac:dyDescent="0.2">
      <c r="A54" s="32"/>
      <c r="B54" s="48" t="s">
        <v>23</v>
      </c>
      <c r="C54" s="49"/>
      <c r="D54" s="49"/>
      <c r="E54" s="49"/>
      <c r="F54" s="7">
        <v>40</v>
      </c>
      <c r="G54" s="8">
        <v>8</v>
      </c>
      <c r="H54" s="16"/>
      <c r="I54" s="66">
        <f>I55</f>
        <v>612.18259999999998</v>
      </c>
      <c r="J54" s="66">
        <f>J55</f>
        <v>612.18242999999995</v>
      </c>
      <c r="K54" s="2">
        <f t="shared" si="1"/>
        <v>99.999972230507694</v>
      </c>
      <c r="L54" s="32"/>
    </row>
    <row r="55" spans="1:12" x14ac:dyDescent="0.2">
      <c r="A55" s="32"/>
      <c r="B55" s="48" t="s">
        <v>22</v>
      </c>
      <c r="C55" s="49"/>
      <c r="D55" s="49"/>
      <c r="E55" s="49"/>
      <c r="F55" s="7">
        <v>40</v>
      </c>
      <c r="G55" s="8">
        <v>8</v>
      </c>
      <c r="H55" s="16">
        <v>1</v>
      </c>
      <c r="I55" s="67">
        <v>612.18259999999998</v>
      </c>
      <c r="J55" s="66">
        <v>612.18242999999995</v>
      </c>
      <c r="K55" s="2">
        <f t="shared" si="1"/>
        <v>99.999972230507694</v>
      </c>
      <c r="L55" s="32"/>
    </row>
    <row r="56" spans="1:12" x14ac:dyDescent="0.2">
      <c r="A56" s="32"/>
      <c r="B56" s="48" t="s">
        <v>6</v>
      </c>
      <c r="C56" s="49"/>
      <c r="D56" s="49"/>
      <c r="E56" s="49"/>
      <c r="F56" s="7">
        <v>40</v>
      </c>
      <c r="G56" s="8">
        <v>10</v>
      </c>
      <c r="H56" s="16" t="s">
        <v>1</v>
      </c>
      <c r="I56" s="66">
        <f>I57+I58</f>
        <v>11773.6</v>
      </c>
      <c r="J56" s="66">
        <f>J57+J58</f>
        <v>11557.0324</v>
      </c>
      <c r="K56" s="2">
        <f t="shared" si="1"/>
        <v>98.160566012094847</v>
      </c>
      <c r="L56" s="32"/>
    </row>
    <row r="57" spans="1:12" x14ac:dyDescent="0.2">
      <c r="A57" s="32"/>
      <c r="B57" s="48" t="s">
        <v>5</v>
      </c>
      <c r="C57" s="49"/>
      <c r="D57" s="49"/>
      <c r="E57" s="49"/>
      <c r="F57" s="7">
        <v>40</v>
      </c>
      <c r="G57" s="8">
        <v>10</v>
      </c>
      <c r="H57" s="16">
        <v>3</v>
      </c>
      <c r="I57" s="67">
        <v>6589</v>
      </c>
      <c r="J57" s="66">
        <v>6557.3810000000003</v>
      </c>
      <c r="K57" s="2">
        <f t="shared" si="1"/>
        <v>99.520124449840637</v>
      </c>
      <c r="L57" s="32"/>
    </row>
    <row r="58" spans="1:12" x14ac:dyDescent="0.2">
      <c r="A58" s="32"/>
      <c r="B58" s="48" t="s">
        <v>4</v>
      </c>
      <c r="C58" s="49"/>
      <c r="D58" s="49"/>
      <c r="E58" s="49"/>
      <c r="F58" s="7">
        <v>40</v>
      </c>
      <c r="G58" s="8">
        <v>10</v>
      </c>
      <c r="H58" s="16">
        <v>4</v>
      </c>
      <c r="I58" s="67">
        <v>5184.6000000000004</v>
      </c>
      <c r="J58" s="66">
        <v>4999.6513999999997</v>
      </c>
      <c r="K58" s="2">
        <f t="shared" si="1"/>
        <v>96.432731551132179</v>
      </c>
      <c r="L58" s="32"/>
    </row>
    <row r="59" spans="1:12" x14ac:dyDescent="0.2">
      <c r="A59" s="32"/>
      <c r="B59" s="48" t="s">
        <v>3</v>
      </c>
      <c r="C59" s="49"/>
      <c r="D59" s="49"/>
      <c r="E59" s="49"/>
      <c r="F59" s="7">
        <v>40</v>
      </c>
      <c r="G59" s="8">
        <v>11</v>
      </c>
      <c r="H59" s="16" t="s">
        <v>1</v>
      </c>
      <c r="I59" s="66">
        <f>I60+I62+I61</f>
        <v>20848.945959999997</v>
      </c>
      <c r="J59" s="66">
        <f>J60+J62+J61</f>
        <v>18340.506259999998</v>
      </c>
      <c r="K59" s="2">
        <f t="shared" si="1"/>
        <v>87.968505914818934</v>
      </c>
      <c r="L59" s="32"/>
    </row>
    <row r="60" spans="1:12" x14ac:dyDescent="0.2">
      <c r="A60" s="32"/>
      <c r="B60" s="48" t="s">
        <v>2</v>
      </c>
      <c r="C60" s="49"/>
      <c r="D60" s="49"/>
      <c r="E60" s="49"/>
      <c r="F60" s="7">
        <v>40</v>
      </c>
      <c r="G60" s="8">
        <v>11</v>
      </c>
      <c r="H60" s="16">
        <v>1</v>
      </c>
      <c r="I60" s="67">
        <v>13323.710999999999</v>
      </c>
      <c r="J60" s="66">
        <v>13313.17482</v>
      </c>
      <c r="K60" s="2">
        <f t="shared" si="1"/>
        <v>99.920921581082041</v>
      </c>
      <c r="L60" s="32"/>
    </row>
    <row r="61" spans="1:12" x14ac:dyDescent="0.2">
      <c r="A61" s="32"/>
      <c r="B61" s="48" t="s">
        <v>57</v>
      </c>
      <c r="C61" s="49"/>
      <c r="D61" s="49"/>
      <c r="E61" s="49"/>
      <c r="F61" s="12">
        <v>40</v>
      </c>
      <c r="G61" s="13">
        <v>11</v>
      </c>
      <c r="H61" s="17">
        <v>2</v>
      </c>
      <c r="I61" s="67">
        <v>3656.1719800000001</v>
      </c>
      <c r="J61" s="70">
        <v>1158.26846</v>
      </c>
      <c r="K61" s="6">
        <f t="shared" si="1"/>
        <v>31.679813376831362</v>
      </c>
      <c r="L61" s="32"/>
    </row>
    <row r="62" spans="1:12" ht="13.5" thickBot="1" x14ac:dyDescent="0.25">
      <c r="A62" s="32"/>
      <c r="B62" s="50" t="s">
        <v>55</v>
      </c>
      <c r="C62" s="51"/>
      <c r="D62" s="51"/>
      <c r="E62" s="51"/>
      <c r="F62" s="12">
        <v>40</v>
      </c>
      <c r="G62" s="13">
        <v>11</v>
      </c>
      <c r="H62" s="17">
        <v>3</v>
      </c>
      <c r="I62" s="67">
        <v>3869.0629800000002</v>
      </c>
      <c r="J62" s="70">
        <v>3869.0629800000002</v>
      </c>
      <c r="K62" s="6">
        <f t="shared" si="1"/>
        <v>100</v>
      </c>
      <c r="L62" s="32"/>
    </row>
    <row r="63" spans="1:12" ht="13.5" thickBot="1" x14ac:dyDescent="0.25">
      <c r="A63" s="34"/>
      <c r="B63" s="35" t="s">
        <v>50</v>
      </c>
      <c r="C63" s="36"/>
      <c r="D63" s="36"/>
      <c r="E63" s="36"/>
      <c r="F63" s="4"/>
      <c r="G63" s="4"/>
      <c r="H63" s="5"/>
      <c r="I63" s="71">
        <f>I43+I10</f>
        <v>682524.06870000006</v>
      </c>
      <c r="J63" s="71">
        <f>J43+J10</f>
        <v>656088.40180999995</v>
      </c>
      <c r="K63" s="9">
        <f>J63*100/I63</f>
        <v>96.126778804980162</v>
      </c>
      <c r="L63" s="34"/>
    </row>
    <row r="64" spans="1:12" x14ac:dyDescent="0.2">
      <c r="A64" s="23" t="s">
        <v>0</v>
      </c>
      <c r="B64" s="3"/>
      <c r="C64" s="3"/>
      <c r="D64" s="3"/>
      <c r="E64" s="3"/>
      <c r="F64" s="3"/>
      <c r="G64" s="3"/>
      <c r="H64" s="3"/>
      <c r="I64" s="44"/>
      <c r="J64" s="14"/>
      <c r="K64" s="44"/>
      <c r="L64" s="3"/>
    </row>
    <row r="65" spans="1:12" x14ac:dyDescent="0.2">
      <c r="A65" s="3"/>
      <c r="B65" s="3"/>
      <c r="C65" s="3"/>
      <c r="D65" s="3"/>
      <c r="E65" s="3"/>
      <c r="F65" s="3"/>
      <c r="G65" s="3"/>
      <c r="H65" s="3"/>
      <c r="I65" s="14"/>
      <c r="J65" s="14"/>
      <c r="K65" s="3"/>
      <c r="L65" s="3"/>
    </row>
  </sheetData>
  <mergeCells count="59">
    <mergeCell ref="B18:E18"/>
    <mergeCell ref="B23:E23"/>
    <mergeCell ref="B31:E31"/>
    <mergeCell ref="B36:E36"/>
    <mergeCell ref="B32:E32"/>
    <mergeCell ref="B20:E20"/>
    <mergeCell ref="B19:E19"/>
    <mergeCell ref="B34:E34"/>
    <mergeCell ref="B35:E35"/>
    <mergeCell ref="F7:H7"/>
    <mergeCell ref="I7:K7"/>
    <mergeCell ref="B10:E10"/>
    <mergeCell ref="B11:E11"/>
    <mergeCell ref="B16:E16"/>
    <mergeCell ref="B8:E8"/>
    <mergeCell ref="B15:E15"/>
    <mergeCell ref="B9:E9"/>
    <mergeCell ref="B37:E37"/>
    <mergeCell ref="B45:E45"/>
    <mergeCell ref="B25:E25"/>
    <mergeCell ref="B33:E33"/>
    <mergeCell ref="B47:E47"/>
    <mergeCell ref="B46:E46"/>
    <mergeCell ref="B27:E27"/>
    <mergeCell ref="B28:E28"/>
    <mergeCell ref="B38:E38"/>
    <mergeCell ref="B40:E40"/>
    <mergeCell ref="B44:E44"/>
    <mergeCell ref="B42:E42"/>
    <mergeCell ref="B62:E62"/>
    <mergeCell ref="B58:E58"/>
    <mergeCell ref="B59:E59"/>
    <mergeCell ref="B39:E39"/>
    <mergeCell ref="B41:E41"/>
    <mergeCell ref="B43:E43"/>
    <mergeCell ref="B52:E52"/>
    <mergeCell ref="B57:E57"/>
    <mergeCell ref="B53:E53"/>
    <mergeCell ref="B54:E54"/>
    <mergeCell ref="B55:E55"/>
    <mergeCell ref="B61:E61"/>
    <mergeCell ref="B50:E50"/>
    <mergeCell ref="B49:E49"/>
    <mergeCell ref="B3:K3"/>
    <mergeCell ref="E4:H4"/>
    <mergeCell ref="B60:E60"/>
    <mergeCell ref="B12:E12"/>
    <mergeCell ref="B13:E13"/>
    <mergeCell ref="B14:E14"/>
    <mergeCell ref="B21:E21"/>
    <mergeCell ref="B22:E22"/>
    <mergeCell ref="B24:E24"/>
    <mergeCell ref="B26:E26"/>
    <mergeCell ref="B30:E30"/>
    <mergeCell ref="B29:E29"/>
    <mergeCell ref="B48:E48"/>
    <mergeCell ref="B51:E51"/>
    <mergeCell ref="B56:E56"/>
    <mergeCell ref="B17:E17"/>
  </mergeCells>
  <pageMargins left="0.70866141732283472" right="0.31496062992125984" top="0.35433070866141736" bottom="0.35433070866141736" header="0.31496062992125984" footer="0.31496062992125984"/>
  <pageSetup paperSize="9" scale="9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2024-07-19T08:46:18Z</cp:lastPrinted>
  <dcterms:created xsi:type="dcterms:W3CDTF">2022-04-06T09:29:44Z</dcterms:created>
  <dcterms:modified xsi:type="dcterms:W3CDTF">2025-01-27T07:45:58Z</dcterms:modified>
</cp:coreProperties>
</file>