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P49" i="1" l="1"/>
  <c r="P57" i="1"/>
  <c r="O57" i="1"/>
  <c r="P51" i="1"/>
  <c r="O51" i="1"/>
  <c r="P47" i="1"/>
  <c r="P46" i="1" s="1"/>
  <c r="O47" i="1"/>
  <c r="P36" i="1"/>
  <c r="O36" i="1"/>
  <c r="P27" i="1"/>
  <c r="O27" i="1"/>
  <c r="P23" i="1"/>
  <c r="O23" i="1"/>
  <c r="P9" i="1"/>
  <c r="O9" i="1"/>
  <c r="S66" i="1"/>
  <c r="R66" i="1"/>
  <c r="P62" i="1"/>
  <c r="O62" i="1"/>
  <c r="P59" i="1"/>
  <c r="O59" i="1"/>
  <c r="S49" i="1"/>
  <c r="O49" i="1"/>
  <c r="P42" i="1"/>
  <c r="O42" i="1"/>
  <c r="P40" i="1"/>
  <c r="O40" i="1"/>
  <c r="P38" i="1"/>
  <c r="O38" i="1"/>
  <c r="P31" i="1"/>
  <c r="O31" i="1"/>
  <c r="P29" i="1"/>
  <c r="O29" i="1"/>
  <c r="O46" i="1" l="1"/>
  <c r="O8" i="1"/>
  <c r="P8" i="1"/>
  <c r="P66" i="1" s="1"/>
  <c r="O66" i="1" l="1"/>
  <c r="P18" i="1" l="1"/>
  <c r="O18" i="1"/>
  <c r="P16" i="1"/>
  <c r="O16" i="1"/>
  <c r="P14" i="1"/>
  <c r="O14" i="1"/>
  <c r="Q15" i="1"/>
  <c r="Q10" i="1"/>
  <c r="Q14" i="1" l="1"/>
  <c r="Q9" i="1"/>
  <c r="S42" i="1"/>
  <c r="R42" i="1"/>
  <c r="R31" i="1"/>
  <c r="R23" i="1"/>
  <c r="S62" i="1"/>
  <c r="R62" i="1"/>
  <c r="S59" i="1"/>
  <c r="R59" i="1"/>
  <c r="T58" i="1"/>
  <c r="S57" i="1"/>
  <c r="R57" i="1"/>
  <c r="S51" i="1"/>
  <c r="R51" i="1"/>
  <c r="S47" i="1"/>
  <c r="R47" i="1"/>
  <c r="S40" i="1"/>
  <c r="R40" i="1"/>
  <c r="S38" i="1"/>
  <c r="R38" i="1"/>
  <c r="S31" i="1"/>
  <c r="S29" i="1"/>
  <c r="R29" i="1"/>
  <c r="S27" i="1"/>
  <c r="R27" i="1"/>
  <c r="T28" i="1"/>
  <c r="S23" i="1"/>
  <c r="S18" i="1"/>
  <c r="R18" i="1"/>
  <c r="S14" i="1"/>
  <c r="R14" i="1"/>
  <c r="S9" i="1"/>
  <c r="R9" i="1"/>
  <c r="S8" i="1" l="1"/>
  <c r="T27" i="1"/>
  <c r="R8" i="1"/>
  <c r="S46" i="1"/>
  <c r="T57" i="1"/>
  <c r="Q64" i="1"/>
  <c r="R49" i="1"/>
  <c r="R46" i="1" s="1"/>
  <c r="T33" i="1"/>
  <c r="T20" i="1"/>
  <c r="Q63" i="1" l="1"/>
  <c r="Q62" i="1"/>
  <c r="Q61" i="1"/>
  <c r="Q60" i="1"/>
  <c r="Q59" i="1"/>
  <c r="Q56" i="1"/>
  <c r="Q55" i="1"/>
  <c r="Q54" i="1"/>
  <c r="Q53" i="1"/>
  <c r="Q52" i="1"/>
  <c r="Q51" i="1"/>
  <c r="Q50" i="1"/>
  <c r="Q49" i="1"/>
  <c r="Q48" i="1"/>
  <c r="Q47" i="1"/>
  <c r="Q46" i="1"/>
  <c r="Q45" i="1"/>
  <c r="Q43" i="1"/>
  <c r="Q42" i="1"/>
  <c r="Q41" i="1"/>
  <c r="Q40" i="1"/>
  <c r="Q39" i="1"/>
  <c r="Q38" i="1"/>
  <c r="Q37" i="1"/>
  <c r="Q36" i="1"/>
  <c r="Q35" i="1"/>
  <c r="Q34" i="1"/>
  <c r="Q32" i="1"/>
  <c r="Q31" i="1"/>
  <c r="Q30" i="1"/>
  <c r="Q29" i="1"/>
  <c r="Q26" i="1"/>
  <c r="Q25" i="1"/>
  <c r="Q24" i="1"/>
  <c r="Q23" i="1"/>
  <c r="Q22" i="1"/>
  <c r="Q21" i="1"/>
  <c r="Q19" i="1"/>
  <c r="Q18" i="1"/>
  <c r="Q17" i="1"/>
  <c r="Q16" i="1"/>
  <c r="Q13" i="1"/>
  <c r="Q12" i="1"/>
  <c r="Q11" i="1"/>
  <c r="Q8" i="1"/>
  <c r="Q66" i="1" l="1"/>
  <c r="T65" i="1"/>
  <c r="T45" i="1" l="1"/>
  <c r="T22" i="1" l="1"/>
  <c r="T63" i="1"/>
  <c r="T62" i="1"/>
  <c r="T61" i="1"/>
  <c r="T60" i="1"/>
  <c r="T59" i="1"/>
  <c r="T56" i="1"/>
  <c r="T55" i="1"/>
  <c r="T54" i="1"/>
  <c r="T53" i="1"/>
  <c r="T52" i="1"/>
  <c r="T51" i="1"/>
  <c r="T50" i="1"/>
  <c r="T49" i="1"/>
  <c r="T48" i="1"/>
  <c r="T47" i="1"/>
  <c r="T43" i="1"/>
  <c r="T42" i="1"/>
  <c r="T41" i="1"/>
  <c r="T40" i="1"/>
  <c r="T39" i="1"/>
  <c r="T38" i="1"/>
  <c r="T35" i="1"/>
  <c r="T34" i="1"/>
  <c r="T32" i="1"/>
  <c r="T31" i="1"/>
  <c r="T30" i="1"/>
  <c r="T29" i="1"/>
  <c r="T26" i="1"/>
  <c r="T25" i="1"/>
  <c r="T24" i="1"/>
  <c r="T23" i="1"/>
  <c r="T21" i="1"/>
  <c r="T19" i="1"/>
  <c r="T18" i="1"/>
  <c r="T15" i="1"/>
  <c r="T14" i="1"/>
  <c r="T13" i="1"/>
  <c r="T12" i="1"/>
  <c r="T11" i="1"/>
  <c r="T9" i="1"/>
  <c r="T10" i="1"/>
  <c r="T8" i="1" l="1"/>
  <c r="T46" i="1"/>
  <c r="T66" i="1" l="1"/>
</calcChain>
</file>

<file path=xl/sharedStrings.xml><?xml version="1.0" encoding="utf-8"?>
<sst xmlns="http://schemas.openxmlformats.org/spreadsheetml/2006/main" count="96" uniqueCount="63">
  <si>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</si>
  <si>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</si>
  <si>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</si>
  <si>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</si>
  <si>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</si>
  <si>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</si>
  <si>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</si>
  <si>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</si>
  <si>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</si>
  <si>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</si>
  <si>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</si>
  <si>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</si>
  <si>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</si>
  <si>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</si>
  <si>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</si>
  <si>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</si>
  <si>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</si>
  <si>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</si>
  <si>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</si>
  <si>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</si>
  <si>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</si>
  <si>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</si>
  <si>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</si>
  <si>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</si>
  <si>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</si>
  <si>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</si>
  <si>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</si>
  <si>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</si>
  <si>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</si>
  <si>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</si>
  <si>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</si>
  <si>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</si>
  <si>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</si>
  <si>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</si>
  <si>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</si>
  <si>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</si>
  <si>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</si>
  <si>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</si>
  <si>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</si>
  <si>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</si>
  <si>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</si>
  <si>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подраздела</t>
  </si>
  <si>
    <t>раздела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</si>
  <si>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</si>
  <si>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</si>
  <si>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</si>
  <si>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</si>
  <si>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</si>
  <si>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</si>
  <si>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</si>
  <si>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</si>
  <si>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</si>
  <si>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</si>
  <si>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</si>
  <si>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Массовый спорт</t>
  </si>
  <si>
    <t>Прочие межбюджетные трансферты общего характера</t>
  </si>
  <si>
    <t>Иные дотации</t>
  </si>
  <si>
    <t>2023 год</t>
  </si>
  <si>
    <t>2024 год</t>
  </si>
  <si>
    <t>Транспорт</t>
  </si>
  <si>
    <t>в 4 квартале 2023 года по сравлению с 4 кварталом 2024 года</t>
  </si>
  <si>
    <t>ОХРАНА ОКРУЖАЮЩЕЙ СРЕДЫ</t>
  </si>
  <si>
    <t>Другие вопросы в области охраны окружающей среды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</si>
</sst>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"/>
    <numFmt numFmtId="166" formatCode="000"/>
  </numFmts>
  <fonts count="10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8"/>
      <name val="Arial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2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Protection="1">
      <protection hidden="1"/>
    </xf>
    <xf numFmtId="0" fontId="5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/>
    <xf numFmtId="0" fontId="2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164" fontId="5" fillId="0" borderId="2" xfId="1" applyNumberFormat="1" applyFont="1" applyFill="1" applyBorder="1" applyAlignment="1" applyProtection="1">
      <protection hidden="1"/>
    </xf>
    <xf numFmtId="4" fontId="5" fillId="0" borderId="2" xfId="0" applyNumberFormat="1" applyFont="1" applyFill="1" applyBorder="1"/>
    <xf numFmtId="0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0" borderId="2" xfId="1" applyNumberFormat="1" applyFont="1" applyFill="1" applyBorder="1" applyAlignment="1" applyProtection="1">
      <protection hidden="1"/>
    </xf>
    <xf numFmtId="165" fontId="3" fillId="0" borderId="2" xfId="0" applyNumberFormat="1" applyFont="1" applyFill="1" applyBorder="1" applyAlignment="1" applyProtection="1">
      <protection hidden="1"/>
    </xf>
    <xf numFmtId="164" fontId="8" fillId="0" borderId="2" xfId="0" applyNumberFormat="1" applyFont="1" applyFill="1" applyBorder="1" applyAlignment="1" applyProtection="1">
      <protection hidden="1"/>
    </xf>
    <xf numFmtId="166" fontId="3" fillId="0" borderId="18" xfId="0" applyNumberFormat="1" applyFont="1" applyFill="1" applyBorder="1" applyAlignment="1" applyProtection="1">
      <protection hidden="1"/>
    </xf>
    <xf numFmtId="165" fontId="3" fillId="0" borderId="15" xfId="0" applyNumberFormat="1" applyFont="1" applyFill="1" applyBorder="1" applyAlignment="1" applyProtection="1">
      <protection hidden="1"/>
    </xf>
    <xf numFmtId="165" fontId="3" fillId="0" borderId="14" xfId="0" applyNumberFormat="1" applyFont="1" applyFill="1" applyBorder="1" applyAlignment="1" applyProtection="1">
      <protection hidden="1"/>
    </xf>
    <xf numFmtId="166" fontId="3" fillId="0" borderId="4" xfId="0" applyNumberFormat="1" applyFont="1" applyFill="1" applyBorder="1" applyAlignment="1" applyProtection="1">
      <protection hidden="1"/>
    </xf>
    <xf numFmtId="165" fontId="3" fillId="0" borderId="13" xfId="0" applyNumberFormat="1" applyFont="1" applyFill="1" applyBorder="1" applyAlignment="1" applyProtection="1">
      <protection hidden="1"/>
    </xf>
    <xf numFmtId="4" fontId="5" fillId="0" borderId="14" xfId="0" applyNumberFormat="1" applyFont="1" applyBorder="1"/>
    <xf numFmtId="164" fontId="3" fillId="0" borderId="4" xfId="1" applyNumberFormat="1" applyFont="1" applyFill="1" applyBorder="1" applyAlignment="1" applyProtection="1">
      <protection hidden="1"/>
    </xf>
    <xf numFmtId="4" fontId="5" fillId="0" borderId="13" xfId="0" applyNumberFormat="1" applyFont="1" applyBorder="1"/>
    <xf numFmtId="4" fontId="5" fillId="0" borderId="13" xfId="0" applyNumberFormat="1" applyFont="1" applyBorder="1" applyAlignment="1">
      <alignment horizontal="right"/>
    </xf>
    <xf numFmtId="4" fontId="5" fillId="0" borderId="4" xfId="0" applyNumberFormat="1" applyFont="1" applyFill="1" applyBorder="1"/>
    <xf numFmtId="164" fontId="5" fillId="0" borderId="4" xfId="1" applyNumberFormat="1" applyFont="1" applyFill="1" applyBorder="1" applyAlignment="1" applyProtection="1">
      <protection hidden="1"/>
    </xf>
    <xf numFmtId="166" fontId="3" fillId="0" borderId="22" xfId="0" applyNumberFormat="1" applyFont="1" applyFill="1" applyBorder="1" applyAlignment="1" applyProtection="1">
      <protection hidden="1"/>
    </xf>
    <xf numFmtId="165" fontId="3" fillId="0" borderId="16" xfId="0" applyNumberFormat="1" applyFont="1" applyFill="1" applyBorder="1" applyAlignment="1" applyProtection="1">
      <protection hidden="1"/>
    </xf>
    <xf numFmtId="165" fontId="3" fillId="0" borderId="17" xfId="0" applyNumberFormat="1" applyFont="1" applyFill="1" applyBorder="1" applyAlignment="1" applyProtection="1">
      <protection hidden="1"/>
    </xf>
    <xf numFmtId="4" fontId="5" fillId="0" borderId="17" xfId="0" applyNumberFormat="1" applyFont="1" applyBorder="1"/>
    <xf numFmtId="4" fontId="6" fillId="0" borderId="27" xfId="0" applyNumberFormat="1" applyFont="1" applyBorder="1"/>
    <xf numFmtId="4" fontId="6" fillId="0" borderId="28" xfId="0" applyNumberFormat="1" applyFont="1" applyBorder="1"/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0" applyNumberFormat="1" applyFont="1" applyFill="1" applyBorder="1" applyAlignment="1" applyProtection="1">
      <alignment horizontal="center"/>
      <protection hidden="1"/>
    </xf>
    <xf numFmtId="0" fontId="3" fillId="0" borderId="20" xfId="0" applyNumberFormat="1" applyFont="1" applyFill="1" applyBorder="1" applyAlignment="1" applyProtection="1">
      <alignment horizontal="center"/>
      <protection hidden="1"/>
    </xf>
    <xf numFmtId="0" fontId="3" fillId="0" borderId="21" xfId="0" applyNumberFormat="1" applyFont="1" applyFill="1" applyBorder="1" applyAlignment="1" applyProtection="1">
      <alignment horizontal="center"/>
      <protection hidden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164" fontId="3" fillId="0" borderId="13" xfId="0" applyNumberFormat="1" applyFont="1" applyFill="1" applyBorder="1" applyAlignment="1" applyProtection="1">
      <protection hidden="1"/>
    </xf>
    <xf numFmtId="164" fontId="7" fillId="0" borderId="29" xfId="1" applyNumberFormat="1" applyFont="1" applyFill="1" applyBorder="1" applyAlignment="1" applyProtection="1">
      <protection hidden="1"/>
    </xf>
    <xf numFmtId="164" fontId="3" fillId="0" borderId="17" xfId="0" applyNumberFormat="1" applyFont="1" applyFill="1" applyBorder="1" applyAlignment="1" applyProtection="1">
      <protection hidden="1"/>
    </xf>
    <xf numFmtId="166" fontId="3" fillId="0" borderId="16" xfId="0" applyNumberFormat="1" applyFont="1" applyFill="1" applyBorder="1" applyAlignment="1" applyProtection="1">
      <alignment wrapText="1"/>
      <protection hidden="1"/>
    </xf>
    <xf numFmtId="166" fontId="3" fillId="0" borderId="22" xfId="0" applyNumberFormat="1" applyFont="1" applyFill="1" applyBorder="1" applyAlignment="1" applyProtection="1">
      <alignment wrapText="1"/>
      <protection hidden="1"/>
    </xf>
    <xf numFmtId="166" fontId="3" fillId="0" borderId="23" xfId="0" applyNumberFormat="1" applyFont="1" applyFill="1" applyBorder="1" applyAlignment="1" applyProtection="1">
      <alignment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166" fontId="3" fillId="0" borderId="2" xfId="0" applyNumberFormat="1" applyFont="1" applyFill="1" applyBorder="1" applyAlignment="1" applyProtection="1">
      <alignment wrapText="1"/>
      <protection hidden="1"/>
    </xf>
    <xf numFmtId="166" fontId="3" fillId="0" borderId="4" xfId="0" applyNumberFormat="1" applyFont="1" applyFill="1" applyBorder="1" applyAlignment="1" applyProtection="1">
      <alignment wrapText="1"/>
      <protection hidden="1"/>
    </xf>
    <xf numFmtId="166" fontId="3" fillId="0" borderId="3" xfId="0" applyNumberFormat="1" applyFont="1" applyFill="1" applyBorder="1" applyAlignment="1" applyProtection="1">
      <alignment wrapText="1"/>
      <protection hidden="1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6" fontId="3" fillId="0" borderId="1" xfId="0" applyNumberFormat="1" applyFont="1" applyFill="1" applyBorder="1" applyAlignment="1" applyProtection="1">
      <alignment horizontal="left" wrapText="1"/>
      <protection hidden="1"/>
    </xf>
    <xf numFmtId="166" fontId="3" fillId="0" borderId="6" xfId="0" applyNumberFormat="1" applyFont="1" applyFill="1" applyBorder="1" applyAlignment="1" applyProtection="1">
      <alignment horizontal="left" wrapText="1"/>
      <protection hidden="1"/>
    </xf>
    <xf numFmtId="0" fontId="3" fillId="0" borderId="12" xfId="0" applyNumberFormat="1" applyFont="1" applyFill="1" applyBorder="1" applyAlignment="1" applyProtection="1">
      <alignment horizontal="center" vertical="top"/>
      <protection hidden="1"/>
    </xf>
    <xf numFmtId="0" fontId="3" fillId="0" borderId="10" xfId="0" applyNumberFormat="1" applyFont="1" applyFill="1" applyBorder="1" applyAlignment="1" applyProtection="1">
      <alignment horizontal="center" vertical="top"/>
      <protection hidden="1"/>
    </xf>
    <xf numFmtId="0" fontId="3" fillId="0" borderId="7" xfId="0" applyNumberFormat="1" applyFont="1" applyFill="1" applyBorder="1" applyAlignment="1" applyProtection="1">
      <alignment horizontal="center" vertical="top"/>
      <protection hidden="1"/>
    </xf>
    <xf numFmtId="0" fontId="3" fillId="0" borderId="9" xfId="0" applyNumberFormat="1" applyFont="1" applyFill="1" applyBorder="1" applyAlignment="1" applyProtection="1">
      <alignment horizontal="center" vertical="top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3" fillId="0" borderId="6" xfId="0" applyNumberFormat="1" applyFont="1" applyFill="1" applyBorder="1" applyAlignment="1" applyProtection="1">
      <alignment horizontal="center"/>
      <protection hidden="1"/>
    </xf>
    <xf numFmtId="0" fontId="2" fillId="0" borderId="24" xfId="0" applyNumberFormat="1" applyFont="1" applyFill="1" applyBorder="1" applyAlignment="1" applyProtection="1">
      <alignment horizontal="center"/>
      <protection hidden="1"/>
    </xf>
    <xf numFmtId="0" fontId="2" fillId="0" borderId="25" xfId="0" applyNumberFormat="1" applyFont="1" applyFill="1" applyBorder="1" applyAlignment="1" applyProtection="1">
      <alignment horizont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3" fillId="0" borderId="18" xfId="0" applyNumberFormat="1" applyFont="1" applyFill="1" applyBorder="1" applyAlignment="1" applyProtection="1">
      <alignment horizontal="center" vertical="center"/>
      <protection hidden="1"/>
    </xf>
    <xf numFmtId="0" fontId="3" fillId="0" borderId="15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wrapText="1"/>
      <protection hidden="1"/>
    </xf>
    <xf numFmtId="166" fontId="3" fillId="0" borderId="11" xfId="0" applyNumberFormat="1" applyFont="1" applyFill="1" applyBorder="1" applyAlignment="1" applyProtection="1">
      <alignment wrapText="1"/>
      <protection hidden="1"/>
    </xf>
    <xf numFmtId="166" fontId="3" fillId="0" borderId="8" xfId="0" applyNumberFormat="1" applyFont="1" applyFill="1" applyBorder="1" applyAlignment="1" applyProtection="1">
      <alignment wrapText="1"/>
      <protection hidden="1"/>
    </xf>
    <xf numFmtId="164" fontId="9" fillId="0" borderId="14" xfId="0" applyNumberFormat="1" applyFont="1" applyFill="1" applyBorder="1" applyAlignment="1" applyProtection="1">
      <protection hidden="1"/>
    </xf>
    <xf numFmtId="164" fontId="9" fillId="0" borderId="13" xfId="0" applyNumberFormat="1" applyFont="1" applyFill="1" applyBorder="1" applyAlignment="1" applyProtection="1">
      <protection hidden="1"/>
    </xf>
    <xf numFmtId="164" fontId="9" fillId="0" borderId="2" xfId="0" applyNumberFormat="1" applyFont="1" applyFill="1" applyBorder="1" applyAlignment="1" applyProtection="1">
      <protection hidden="1"/>
    </xf>
    <xf numFmtId="164" fontId="9" fillId="0" borderId="1" xfId="0" applyNumberFormat="1" applyFont="1" applyFill="1" applyBorder="1" applyAlignment="1" applyProtection="1">
      <protection hidden="1"/>
    </xf>
    <xf numFmtId="164" fontId="9" fillId="0" borderId="20" xfId="0" applyNumberFormat="1" applyFont="1" applyFill="1" applyBorder="1" applyAlignment="1" applyProtection="1">
      <protection hidden="1"/>
    </xf>
    <xf numFmtId="164" fontId="9" fillId="0" borderId="17" xfId="0" applyNumberFormat="1" applyFont="1" applyFill="1" applyBorder="1" applyAlignment="1" applyProtection="1">
      <protection hidden="1"/>
    </xf>
    <xf numFmtId="166" fontId="7" fillId="0" borderId="2" xfId="1" applyNumberFormat="1" applyFont="1" applyFill="1" applyBorder="1" applyAlignment="1" applyProtection="1">
      <protection hidden="1"/>
    </xf>
    <xf numFmtId="165" fontId="7" fillId="0" borderId="2" xfId="1" applyNumberFormat="1" applyFont="1" applyFill="1" applyBorder="1" applyAlignment="1" applyProtection="1">
      <protection hidden="1"/>
    </xf>
    <xf numFmtId="165" fontId="7" fillId="0" borderId="1" xfId="1" applyNumberFormat="1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alignment wrapText="1"/>
      <protection hidden="1"/>
    </xf>
    <xf numFmtId="166" fontId="3" fillId="0" borderId="6" xfId="0" applyNumberFormat="1" applyFont="1" applyFill="1" applyBorder="1" applyAlignment="1" applyProtection="1">
      <alignment wrapText="1"/>
      <protection hidden="1"/>
    </xf>
    <xf numFmtId="166" fontId="3" fillId="0" borderId="30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/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" fontId="6" fillId="0" borderId="27" xfId="0" applyNumberFormat="1" applyFont="1" applyFill="1" applyBorder="1"/>
    <xf numFmtId="164" fontId="3" fillId="0" borderId="2" xfId="1" applyNumberFormat="1" applyFont="1" applyFill="1" applyBorder="1" applyAlignment="1" applyProtection="1">
      <protection hidden="1"/>
    </xf>
    <xf numFmtId="164" fontId="3" fillId="0" borderId="2" xfId="0" applyNumberFormat="1" applyFont="1" applyFill="1" applyBorder="1" applyAlignment="1" applyProtection="1">
      <protection hidden="1"/>
    </xf>
    <xf numFmtId="164" fontId="3" fillId="0" borderId="13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164" fontId="3" fillId="0" borderId="16" xfId="0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8"/>
  <sheetViews>
    <sheetView showGridLines="0" tabSelected="1" topLeftCell="A40" workbookViewId="0">
      <selection activeCell="Z53" sqref="Z53"/>
    </sheetView>
  </sheetViews>
  <sheetFormatPr defaultColWidth="9.140625" defaultRowHeight="12.75" x14ac:dyDescent="0.2"/>
  <cols>
    <col min="1" max="1" width="1.140625" style="4" customWidth="1"/>
    <col min="2" max="2" width="0.85546875" style="4" customWidth="1"/>
    <col min="3" max="3" width="0.7109375" style="4" customWidth="1"/>
    <col min="4" max="7" width="0.5703125" style="4" customWidth="1"/>
    <col min="8" max="9" width="0.7109375" style="4" customWidth="1"/>
    <col min="10" max="10" width="0.5703125" style="4" customWidth="1"/>
    <col min="11" max="11" width="32.5703125" style="4" customWidth="1"/>
    <col min="12" max="12" width="10.42578125" style="4" customWidth="1"/>
    <col min="13" max="13" width="8" style="4" customWidth="1"/>
    <col min="14" max="14" width="7" style="4" customWidth="1"/>
    <col min="15" max="15" width="15" style="80" customWidth="1"/>
    <col min="16" max="16" width="13.28515625" style="80" customWidth="1"/>
    <col min="17" max="17" width="13.85546875" style="4" customWidth="1"/>
    <col min="18" max="18" width="15" style="80" customWidth="1"/>
    <col min="19" max="19" width="13.28515625" style="80" customWidth="1"/>
    <col min="20" max="20" width="13.85546875" style="4" customWidth="1"/>
    <col min="21" max="214" width="9.140625" style="4" customWidth="1"/>
    <col min="215" max="16384" width="9.140625" style="4"/>
  </cols>
  <sheetData>
    <row r="1" spans="1:20" ht="12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3" t="s">
        <v>46</v>
      </c>
      <c r="L1" s="3"/>
      <c r="M1" s="3"/>
      <c r="N1" s="3"/>
    </row>
    <row r="2" spans="1:20" ht="26.25" customHeight="1" x14ac:dyDescent="0.2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7.25" customHeight="1" x14ac:dyDescent="0.2">
      <c r="A3" s="44" t="s">
        <v>60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0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6"/>
      <c r="K4" s="5"/>
      <c r="L4" s="5"/>
      <c r="M4" s="5"/>
      <c r="N4" s="5"/>
      <c r="Q4" s="1" t="s">
        <v>45</v>
      </c>
      <c r="T4" s="1" t="s">
        <v>45</v>
      </c>
    </row>
    <row r="5" spans="1:20" ht="18" customHeight="1" x14ac:dyDescent="0.2">
      <c r="A5" s="53" t="s">
        <v>43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62" t="s">
        <v>44</v>
      </c>
      <c r="M5" s="63"/>
      <c r="N5" s="64"/>
      <c r="O5" s="48" t="s">
        <v>57</v>
      </c>
      <c r="P5" s="49"/>
      <c r="Q5" s="50"/>
      <c r="R5" s="48" t="s">
        <v>58</v>
      </c>
      <c r="S5" s="49"/>
      <c r="T5" s="50"/>
    </row>
    <row r="6" spans="1:20" ht="71.25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30" t="s">
        <v>52</v>
      </c>
      <c r="M6" s="9" t="s">
        <v>42</v>
      </c>
      <c r="N6" s="31" t="s">
        <v>41</v>
      </c>
      <c r="O6" s="81" t="s">
        <v>48</v>
      </c>
      <c r="P6" s="82" t="s">
        <v>51</v>
      </c>
      <c r="Q6" s="35" t="s">
        <v>49</v>
      </c>
      <c r="R6" s="81" t="s">
        <v>48</v>
      </c>
      <c r="S6" s="82" t="s">
        <v>51</v>
      </c>
      <c r="T6" s="35" t="s">
        <v>49</v>
      </c>
    </row>
    <row r="7" spans="1:20" ht="12.75" customHeight="1" thickBot="1" x14ac:dyDescent="0.25">
      <c r="A7" s="57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32">
        <v>2</v>
      </c>
      <c r="M7" s="33">
        <v>3</v>
      </c>
      <c r="N7" s="34">
        <v>4</v>
      </c>
      <c r="O7" s="83">
        <v>8</v>
      </c>
      <c r="P7" s="84">
        <v>9</v>
      </c>
      <c r="Q7" s="36">
        <v>10</v>
      </c>
      <c r="R7" s="83">
        <v>8</v>
      </c>
      <c r="S7" s="84">
        <v>9</v>
      </c>
      <c r="T7" s="36">
        <v>10</v>
      </c>
    </row>
    <row r="8" spans="1:20" ht="21.75" customHeight="1" x14ac:dyDescent="0.2">
      <c r="A8" s="65" t="s">
        <v>40</v>
      </c>
      <c r="B8" s="66"/>
      <c r="C8" s="66"/>
      <c r="D8" s="66"/>
      <c r="E8" s="66"/>
      <c r="F8" s="66"/>
      <c r="G8" s="66"/>
      <c r="H8" s="66"/>
      <c r="I8" s="66"/>
      <c r="J8" s="66"/>
      <c r="K8" s="67"/>
      <c r="L8" s="13">
        <v>31</v>
      </c>
      <c r="M8" s="14" t="s">
        <v>0</v>
      </c>
      <c r="N8" s="15" t="s">
        <v>0</v>
      </c>
      <c r="O8" s="68">
        <f>O9+O14+O16+O18+O23+O27+O29+O31+O36+O38+O40+O42</f>
        <v>280815.89</v>
      </c>
      <c r="P8" s="68">
        <f>P9+P14+P16+P18+P23+P27+P29+P31+P36+P38+P40+P42</f>
        <v>276312.32999999996</v>
      </c>
      <c r="Q8" s="18">
        <f t="shared" ref="Q8:Q9" si="0">P8*100/O8</f>
        <v>98.396258844184331</v>
      </c>
      <c r="R8" s="68">
        <f>R9+R14+R16+R18+R23+R27+R29+R31+R36+R38+R40+R42</f>
        <v>151829.23037</v>
      </c>
      <c r="S8" s="68">
        <f>S9+S14+S16+S18+S23+S27+S29+S31+S36+S38+S40+S42</f>
        <v>143533.27960000001</v>
      </c>
      <c r="T8" s="18">
        <f t="shared" ref="T8:T9" si="1">S8*100/R8</f>
        <v>94.535998931310402</v>
      </c>
    </row>
    <row r="9" spans="1:20" ht="16.5" customHeight="1" x14ac:dyDescent="0.2">
      <c r="A9" s="45" t="s">
        <v>15</v>
      </c>
      <c r="B9" s="46"/>
      <c r="C9" s="46"/>
      <c r="D9" s="46"/>
      <c r="E9" s="46"/>
      <c r="F9" s="46"/>
      <c r="G9" s="46"/>
      <c r="H9" s="46"/>
      <c r="I9" s="46"/>
      <c r="J9" s="46"/>
      <c r="K9" s="47"/>
      <c r="L9" s="16">
        <v>31</v>
      </c>
      <c r="M9" s="11">
        <v>1</v>
      </c>
      <c r="N9" s="17" t="s">
        <v>0</v>
      </c>
      <c r="O9" s="69">
        <f>SUM(O10:O13)</f>
        <v>62157.520000000004</v>
      </c>
      <c r="P9" s="69">
        <f>SUM(P10:P13)</f>
        <v>60284.57</v>
      </c>
      <c r="Q9" s="20">
        <f t="shared" si="0"/>
        <v>96.986768455369514</v>
      </c>
      <c r="R9" s="69">
        <f>SUM(R10:R13)</f>
        <v>71629.752949999995</v>
      </c>
      <c r="S9" s="69">
        <f>SUM(S10:S13)</f>
        <v>68237.268589999992</v>
      </c>
      <c r="T9" s="20">
        <f t="shared" si="1"/>
        <v>95.263861425896479</v>
      </c>
    </row>
    <row r="10" spans="1:20" ht="46.5" customHeight="1" x14ac:dyDescent="0.2">
      <c r="A10" s="45" t="s">
        <v>39</v>
      </c>
      <c r="B10" s="46"/>
      <c r="C10" s="46"/>
      <c r="D10" s="46"/>
      <c r="E10" s="46"/>
      <c r="F10" s="46"/>
      <c r="G10" s="46"/>
      <c r="H10" s="46"/>
      <c r="I10" s="46"/>
      <c r="J10" s="46"/>
      <c r="K10" s="47"/>
      <c r="L10" s="16">
        <v>31</v>
      </c>
      <c r="M10" s="11">
        <v>1</v>
      </c>
      <c r="N10" s="17">
        <v>4</v>
      </c>
      <c r="O10" s="86">
        <v>30124.55</v>
      </c>
      <c r="P10" s="37">
        <v>29686.15</v>
      </c>
      <c r="Q10" s="20">
        <f>P10*100/O10</f>
        <v>98.544708551663021</v>
      </c>
      <c r="R10" s="70">
        <v>34142.756000000001</v>
      </c>
      <c r="S10" s="69">
        <v>32737.605</v>
      </c>
      <c r="T10" s="20">
        <f>S10*100/R10</f>
        <v>95.88448278750549</v>
      </c>
    </row>
    <row r="11" spans="1:20" ht="16.5" customHeight="1" x14ac:dyDescent="0.2">
      <c r="A11" s="45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  <c r="L11" s="16">
        <v>31</v>
      </c>
      <c r="M11" s="11">
        <v>1</v>
      </c>
      <c r="N11" s="17">
        <v>5</v>
      </c>
      <c r="O11" s="87">
        <v>0.2</v>
      </c>
      <c r="P11" s="87">
        <v>0</v>
      </c>
      <c r="Q11" s="20">
        <f t="shared" ref="Q11:Q18" si="2">P11*100/O11</f>
        <v>0</v>
      </c>
      <c r="R11" s="70">
        <v>1.2</v>
      </c>
      <c r="S11" s="38">
        <v>0</v>
      </c>
      <c r="T11" s="20">
        <f t="shared" ref="T11:T66" si="3">S11*100/R11</f>
        <v>0</v>
      </c>
    </row>
    <row r="12" spans="1:20" ht="16.5" customHeight="1" x14ac:dyDescent="0.2">
      <c r="A12" s="45" t="s">
        <v>37</v>
      </c>
      <c r="B12" s="46"/>
      <c r="C12" s="46"/>
      <c r="D12" s="46"/>
      <c r="E12" s="46"/>
      <c r="F12" s="46"/>
      <c r="G12" s="46"/>
      <c r="H12" s="46"/>
      <c r="I12" s="46"/>
      <c r="J12" s="46"/>
      <c r="K12" s="47"/>
      <c r="L12" s="16">
        <v>31</v>
      </c>
      <c r="M12" s="11">
        <v>1</v>
      </c>
      <c r="N12" s="17">
        <v>11</v>
      </c>
      <c r="O12" s="87">
        <v>550</v>
      </c>
      <c r="P12" s="87">
        <v>0</v>
      </c>
      <c r="Q12" s="20">
        <f t="shared" si="2"/>
        <v>0</v>
      </c>
      <c r="R12" s="70">
        <v>404.41</v>
      </c>
      <c r="S12" s="38">
        <v>0</v>
      </c>
      <c r="T12" s="20">
        <f t="shared" si="3"/>
        <v>0</v>
      </c>
    </row>
    <row r="13" spans="1:20" ht="16.5" customHeight="1" x14ac:dyDescent="0.2">
      <c r="A13" s="45" t="s">
        <v>14</v>
      </c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16">
        <v>31</v>
      </c>
      <c r="M13" s="11">
        <v>1</v>
      </c>
      <c r="N13" s="17">
        <v>13</v>
      </c>
      <c r="O13" s="87">
        <v>31482.77</v>
      </c>
      <c r="P13" s="88">
        <v>30598.42</v>
      </c>
      <c r="Q13" s="20">
        <f t="shared" si="2"/>
        <v>97.191003205880548</v>
      </c>
      <c r="R13" s="70">
        <v>37081.38695</v>
      </c>
      <c r="S13" s="69">
        <v>35499.663589999996</v>
      </c>
      <c r="T13" s="20">
        <f t="shared" si="3"/>
        <v>95.734454695201194</v>
      </c>
    </row>
    <row r="14" spans="1:20" ht="16.5" customHeight="1" x14ac:dyDescent="0.2">
      <c r="A14" s="45" t="s">
        <v>36</v>
      </c>
      <c r="B14" s="46"/>
      <c r="C14" s="46"/>
      <c r="D14" s="46"/>
      <c r="E14" s="46"/>
      <c r="F14" s="46"/>
      <c r="G14" s="46"/>
      <c r="H14" s="46"/>
      <c r="I14" s="46"/>
      <c r="J14" s="46"/>
      <c r="K14" s="47"/>
      <c r="L14" s="16">
        <v>31</v>
      </c>
      <c r="M14" s="11">
        <v>2</v>
      </c>
      <c r="N14" s="17" t="s">
        <v>0</v>
      </c>
      <c r="O14" s="69">
        <f>O15</f>
        <v>1200.5</v>
      </c>
      <c r="P14" s="69">
        <f>P15</f>
        <v>1200.5</v>
      </c>
      <c r="Q14" s="20">
        <f t="shared" si="2"/>
        <v>100</v>
      </c>
      <c r="R14" s="69">
        <f>R15</f>
        <v>1307.7</v>
      </c>
      <c r="S14" s="69">
        <f>S15</f>
        <v>1307.7</v>
      </c>
      <c r="T14" s="20">
        <f t="shared" si="3"/>
        <v>100</v>
      </c>
    </row>
    <row r="15" spans="1:20" ht="16.5" customHeight="1" x14ac:dyDescent="0.2">
      <c r="A15" s="45" t="s">
        <v>35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  <c r="L15" s="16">
        <v>31</v>
      </c>
      <c r="M15" s="11">
        <v>2</v>
      </c>
      <c r="N15" s="17">
        <v>3</v>
      </c>
      <c r="O15" s="87">
        <v>1200.5</v>
      </c>
      <c r="P15" s="87">
        <v>1200.5</v>
      </c>
      <c r="Q15" s="20">
        <f t="shared" si="2"/>
        <v>100</v>
      </c>
      <c r="R15" s="70">
        <v>1307.7</v>
      </c>
      <c r="S15" s="69">
        <v>1307.7</v>
      </c>
      <c r="T15" s="20">
        <f t="shared" si="3"/>
        <v>100</v>
      </c>
    </row>
    <row r="16" spans="1:20" ht="21.75" customHeight="1" x14ac:dyDescent="0.2">
      <c r="A16" s="45" t="s">
        <v>34</v>
      </c>
      <c r="B16" s="46"/>
      <c r="C16" s="46"/>
      <c r="D16" s="46"/>
      <c r="E16" s="46"/>
      <c r="F16" s="46"/>
      <c r="G16" s="46"/>
      <c r="H16" s="46"/>
      <c r="I16" s="46"/>
      <c r="J16" s="46"/>
      <c r="K16" s="47"/>
      <c r="L16" s="16">
        <v>31</v>
      </c>
      <c r="M16" s="11">
        <v>3</v>
      </c>
      <c r="N16" s="17" t="s">
        <v>0</v>
      </c>
      <c r="O16" s="87">
        <f>O17</f>
        <v>255.35</v>
      </c>
      <c r="P16" s="87">
        <f>P17</f>
        <v>255.35</v>
      </c>
      <c r="Q16" s="20">
        <f t="shared" si="2"/>
        <v>100</v>
      </c>
      <c r="R16" s="19">
        <v>0</v>
      </c>
      <c r="S16" s="12">
        <v>0</v>
      </c>
      <c r="T16" s="20">
        <v>0</v>
      </c>
    </row>
    <row r="17" spans="1:20" ht="33.75" customHeight="1" x14ac:dyDescent="0.2">
      <c r="A17" s="45" t="s">
        <v>33</v>
      </c>
      <c r="B17" s="46"/>
      <c r="C17" s="46"/>
      <c r="D17" s="46"/>
      <c r="E17" s="46"/>
      <c r="F17" s="46"/>
      <c r="G17" s="46"/>
      <c r="H17" s="46"/>
      <c r="I17" s="46"/>
      <c r="J17" s="46"/>
      <c r="K17" s="47"/>
      <c r="L17" s="16">
        <v>31</v>
      </c>
      <c r="M17" s="11">
        <v>3</v>
      </c>
      <c r="N17" s="17">
        <v>9</v>
      </c>
      <c r="O17" s="87">
        <v>255.35</v>
      </c>
      <c r="P17" s="87">
        <v>255.35</v>
      </c>
      <c r="Q17" s="20">
        <f t="shared" si="2"/>
        <v>100</v>
      </c>
      <c r="R17" s="19">
        <v>0</v>
      </c>
      <c r="S17" s="12">
        <v>0</v>
      </c>
      <c r="T17" s="20">
        <v>0</v>
      </c>
    </row>
    <row r="18" spans="1:20" ht="16.5" customHeight="1" x14ac:dyDescent="0.2">
      <c r="A18" s="45" t="s">
        <v>13</v>
      </c>
      <c r="B18" s="46"/>
      <c r="C18" s="46"/>
      <c r="D18" s="46"/>
      <c r="E18" s="46"/>
      <c r="F18" s="46"/>
      <c r="G18" s="46"/>
      <c r="H18" s="46"/>
      <c r="I18" s="46"/>
      <c r="J18" s="46"/>
      <c r="K18" s="47"/>
      <c r="L18" s="16">
        <v>31</v>
      </c>
      <c r="M18" s="11">
        <v>4</v>
      </c>
      <c r="N18" s="17" t="s">
        <v>0</v>
      </c>
      <c r="O18" s="37">
        <f>SUM(O19:O22)</f>
        <v>1872</v>
      </c>
      <c r="P18" s="37">
        <f>SUM(P19:P22)</f>
        <v>1605.58</v>
      </c>
      <c r="Q18" s="20">
        <f t="shared" si="2"/>
        <v>85.768162393162399</v>
      </c>
      <c r="R18" s="37">
        <f>SUM(R19:R22)</f>
        <v>2597.1968000000002</v>
      </c>
      <c r="S18" s="37">
        <f>SUM(S19:S22)</f>
        <v>1284.2874400000001</v>
      </c>
      <c r="T18" s="20">
        <f t="shared" si="3"/>
        <v>49.448984381930551</v>
      </c>
    </row>
    <row r="19" spans="1:20" ht="16.5" customHeight="1" x14ac:dyDescent="0.2">
      <c r="A19" s="45" t="s">
        <v>32</v>
      </c>
      <c r="B19" s="46"/>
      <c r="C19" s="46"/>
      <c r="D19" s="46"/>
      <c r="E19" s="46"/>
      <c r="F19" s="46"/>
      <c r="G19" s="46"/>
      <c r="H19" s="46"/>
      <c r="I19" s="46"/>
      <c r="J19" s="46"/>
      <c r="K19" s="47"/>
      <c r="L19" s="16">
        <v>31</v>
      </c>
      <c r="M19" s="11">
        <v>4</v>
      </c>
      <c r="N19" s="17">
        <v>5</v>
      </c>
      <c r="O19" s="87">
        <v>1025.2</v>
      </c>
      <c r="P19" s="88">
        <v>1014.15</v>
      </c>
      <c r="Q19" s="20">
        <f t="shared" ref="Q19:Q26" si="4">P19*100/O19</f>
        <v>98.922161529457668</v>
      </c>
      <c r="R19" s="70">
        <v>649.1</v>
      </c>
      <c r="S19" s="69">
        <v>638.02</v>
      </c>
      <c r="T19" s="20">
        <f t="shared" si="3"/>
        <v>98.293021106146966</v>
      </c>
    </row>
    <row r="20" spans="1:20" ht="16.5" customHeight="1" x14ac:dyDescent="0.2">
      <c r="A20" s="45" t="s">
        <v>59</v>
      </c>
      <c r="B20" s="46"/>
      <c r="C20" s="46"/>
      <c r="D20" s="46"/>
      <c r="E20" s="46"/>
      <c r="F20" s="46"/>
      <c r="G20" s="46"/>
      <c r="H20" s="46"/>
      <c r="I20" s="46"/>
      <c r="J20" s="46"/>
      <c r="K20" s="47"/>
      <c r="L20" s="16">
        <v>31</v>
      </c>
      <c r="M20" s="11">
        <v>4</v>
      </c>
      <c r="N20" s="17">
        <v>8</v>
      </c>
      <c r="O20" s="87">
        <v>370</v>
      </c>
      <c r="P20" s="88">
        <v>311.43</v>
      </c>
      <c r="Q20" s="20">
        <v>0</v>
      </c>
      <c r="R20" s="70">
        <v>200</v>
      </c>
      <c r="S20" s="69">
        <v>91.267439999999993</v>
      </c>
      <c r="T20" s="20">
        <f t="shared" si="3"/>
        <v>45.633719999999997</v>
      </c>
    </row>
    <row r="21" spans="1:20" ht="16.5" customHeight="1" x14ac:dyDescent="0.2">
      <c r="A21" s="45" t="s">
        <v>31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  <c r="L21" s="16">
        <v>31</v>
      </c>
      <c r="M21" s="11">
        <v>4</v>
      </c>
      <c r="N21" s="17">
        <v>9</v>
      </c>
      <c r="O21" s="87">
        <v>296.8</v>
      </c>
      <c r="P21" s="37">
        <v>280</v>
      </c>
      <c r="Q21" s="20">
        <f t="shared" si="4"/>
        <v>94.339622641509436</v>
      </c>
      <c r="R21" s="70">
        <v>1548.0968</v>
      </c>
      <c r="S21" s="69">
        <v>555</v>
      </c>
      <c r="T21" s="20">
        <f t="shared" si="3"/>
        <v>35.850471365873247</v>
      </c>
    </row>
    <row r="22" spans="1:20" ht="16.5" customHeight="1" x14ac:dyDescent="0.2">
      <c r="A22" s="45" t="s">
        <v>50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16">
        <v>31</v>
      </c>
      <c r="M22" s="11">
        <v>4</v>
      </c>
      <c r="N22" s="17">
        <v>12</v>
      </c>
      <c r="O22" s="87">
        <v>180</v>
      </c>
      <c r="P22" s="87">
        <v>0</v>
      </c>
      <c r="Q22" s="20">
        <f t="shared" si="4"/>
        <v>0</v>
      </c>
      <c r="R22" s="70">
        <v>200</v>
      </c>
      <c r="S22" s="38">
        <v>0</v>
      </c>
      <c r="T22" s="20">
        <f t="shared" si="3"/>
        <v>0</v>
      </c>
    </row>
    <row r="23" spans="1:20" ht="16.5" customHeight="1" x14ac:dyDescent="0.2">
      <c r="A23" s="45" t="s">
        <v>30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16">
        <v>31</v>
      </c>
      <c r="M23" s="11">
        <v>5</v>
      </c>
      <c r="N23" s="17" t="s">
        <v>0</v>
      </c>
      <c r="O23" s="69">
        <f>O24+O25+O26</f>
        <v>154983.49000000002</v>
      </c>
      <c r="P23" s="69">
        <f>P24+P25+P26</f>
        <v>153787.9</v>
      </c>
      <c r="Q23" s="20">
        <f t="shared" si="4"/>
        <v>99.22856944310648</v>
      </c>
      <c r="R23" s="69">
        <f>R24+R25+R26</f>
        <v>33236.953999999998</v>
      </c>
      <c r="S23" s="69">
        <f>S24+S25+S26</f>
        <v>32175.633000000002</v>
      </c>
      <c r="T23" s="20">
        <f t="shared" si="3"/>
        <v>96.806804257694623</v>
      </c>
    </row>
    <row r="24" spans="1:20" ht="16.5" customHeight="1" x14ac:dyDescent="0.2">
      <c r="A24" s="45" t="s">
        <v>29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16">
        <v>31</v>
      </c>
      <c r="M24" s="11">
        <v>5</v>
      </c>
      <c r="N24" s="17">
        <v>1</v>
      </c>
      <c r="O24" s="87">
        <v>143098.04</v>
      </c>
      <c r="P24" s="37">
        <v>142566.76999999999</v>
      </c>
      <c r="Q24" s="20">
        <f t="shared" si="4"/>
        <v>99.628737053281768</v>
      </c>
      <c r="R24" s="70">
        <v>20487.254000000001</v>
      </c>
      <c r="S24" s="69">
        <v>19760.016</v>
      </c>
      <c r="T24" s="20">
        <f t="shared" si="3"/>
        <v>96.450290507454042</v>
      </c>
    </row>
    <row r="25" spans="1:20" ht="16.5" customHeight="1" x14ac:dyDescent="0.2">
      <c r="A25" s="45" t="s">
        <v>28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16">
        <v>31</v>
      </c>
      <c r="M25" s="11">
        <v>5</v>
      </c>
      <c r="N25" s="17">
        <v>2</v>
      </c>
      <c r="O25" s="87">
        <v>10630</v>
      </c>
      <c r="P25" s="37">
        <v>9986.18</v>
      </c>
      <c r="Q25" s="20">
        <f t="shared" si="4"/>
        <v>93.943367826904989</v>
      </c>
      <c r="R25" s="70">
        <v>12255.7</v>
      </c>
      <c r="S25" s="69">
        <v>12020.617</v>
      </c>
      <c r="T25" s="20">
        <f t="shared" si="3"/>
        <v>98.081847630082322</v>
      </c>
    </row>
    <row r="26" spans="1:20" ht="16.5" customHeight="1" x14ac:dyDescent="0.2">
      <c r="A26" s="45" t="s">
        <v>27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16">
        <v>31</v>
      </c>
      <c r="M26" s="11">
        <v>5</v>
      </c>
      <c r="N26" s="17">
        <v>3</v>
      </c>
      <c r="O26" s="87">
        <v>1255.45</v>
      </c>
      <c r="P26" s="37">
        <v>1234.95</v>
      </c>
      <c r="Q26" s="20">
        <f t="shared" si="4"/>
        <v>98.367119359592181</v>
      </c>
      <c r="R26" s="70">
        <v>494</v>
      </c>
      <c r="S26" s="69">
        <v>395</v>
      </c>
      <c r="T26" s="20">
        <f t="shared" si="3"/>
        <v>79.959514170040492</v>
      </c>
    </row>
    <row r="27" spans="1:20" ht="16.5" customHeight="1" x14ac:dyDescent="0.2">
      <c r="A27" s="77" t="s">
        <v>61</v>
      </c>
      <c r="B27" s="78"/>
      <c r="C27" s="78"/>
      <c r="D27" s="78"/>
      <c r="E27" s="78"/>
      <c r="F27" s="78"/>
      <c r="G27" s="78"/>
      <c r="H27" s="78"/>
      <c r="I27" s="78"/>
      <c r="J27" s="78"/>
      <c r="K27" s="79"/>
      <c r="L27" s="74">
        <v>31</v>
      </c>
      <c r="M27" s="75">
        <v>6</v>
      </c>
      <c r="N27" s="76"/>
      <c r="O27" s="71">
        <f>O28</f>
        <v>0</v>
      </c>
      <c r="P27" s="69">
        <f>P28</f>
        <v>0</v>
      </c>
      <c r="Q27" s="20">
        <v>0</v>
      </c>
      <c r="R27" s="71">
        <f>R28</f>
        <v>728</v>
      </c>
      <c r="S27" s="69">
        <f>S28</f>
        <v>728</v>
      </c>
      <c r="T27" s="20">
        <f t="shared" ref="T27:T28" si="5">S27*100/R27</f>
        <v>100</v>
      </c>
    </row>
    <row r="28" spans="1:20" ht="26.25" customHeight="1" x14ac:dyDescent="0.2">
      <c r="A28" s="77" t="s">
        <v>62</v>
      </c>
      <c r="B28" s="78"/>
      <c r="C28" s="78"/>
      <c r="D28" s="78"/>
      <c r="E28" s="78"/>
      <c r="F28" s="78"/>
      <c r="G28" s="78"/>
      <c r="H28" s="78"/>
      <c r="I28" s="78"/>
      <c r="J28" s="78"/>
      <c r="K28" s="79"/>
      <c r="L28" s="74">
        <v>31</v>
      </c>
      <c r="M28" s="75">
        <v>6</v>
      </c>
      <c r="N28" s="76">
        <v>5</v>
      </c>
      <c r="O28" s="19">
        <v>0</v>
      </c>
      <c r="P28" s="12">
        <v>0</v>
      </c>
      <c r="Q28" s="20">
        <v>0</v>
      </c>
      <c r="R28" s="71">
        <v>728</v>
      </c>
      <c r="S28" s="69">
        <v>728</v>
      </c>
      <c r="T28" s="20">
        <f t="shared" si="5"/>
        <v>100</v>
      </c>
    </row>
    <row r="29" spans="1:20" ht="16.5" customHeight="1" x14ac:dyDescent="0.2">
      <c r="A29" s="45" t="s">
        <v>26</v>
      </c>
      <c r="B29" s="46"/>
      <c r="C29" s="46"/>
      <c r="D29" s="46"/>
      <c r="E29" s="46"/>
      <c r="F29" s="46"/>
      <c r="G29" s="46"/>
      <c r="H29" s="46"/>
      <c r="I29" s="46"/>
      <c r="J29" s="46"/>
      <c r="K29" s="47"/>
      <c r="L29" s="16">
        <v>31</v>
      </c>
      <c r="M29" s="11">
        <v>8</v>
      </c>
      <c r="N29" s="17" t="s">
        <v>0</v>
      </c>
      <c r="O29" s="69">
        <f>O30</f>
        <v>20568.66</v>
      </c>
      <c r="P29" s="69">
        <f>P30</f>
        <v>20568.66</v>
      </c>
      <c r="Q29" s="20">
        <f t="shared" ref="Q29:Q43" si="6">P29*100/O29</f>
        <v>100</v>
      </c>
      <c r="R29" s="69">
        <f>R30</f>
        <v>18759.383000000002</v>
      </c>
      <c r="S29" s="69">
        <f>S30</f>
        <v>18759.383000000002</v>
      </c>
      <c r="T29" s="20">
        <f t="shared" si="3"/>
        <v>100</v>
      </c>
    </row>
    <row r="30" spans="1:20" ht="16.5" customHeight="1" x14ac:dyDescent="0.2">
      <c r="A30" s="45" t="s">
        <v>25</v>
      </c>
      <c r="B30" s="46"/>
      <c r="C30" s="46"/>
      <c r="D30" s="46"/>
      <c r="E30" s="46"/>
      <c r="F30" s="46"/>
      <c r="G30" s="46"/>
      <c r="H30" s="46"/>
      <c r="I30" s="46"/>
      <c r="J30" s="46"/>
      <c r="K30" s="47"/>
      <c r="L30" s="16">
        <v>31</v>
      </c>
      <c r="M30" s="11">
        <v>8</v>
      </c>
      <c r="N30" s="17">
        <v>1</v>
      </c>
      <c r="O30" s="87">
        <v>20568.66</v>
      </c>
      <c r="P30" s="87">
        <v>20568.66</v>
      </c>
      <c r="Q30" s="20">
        <f t="shared" si="6"/>
        <v>100</v>
      </c>
      <c r="R30" s="70">
        <v>18759.383000000002</v>
      </c>
      <c r="S30" s="69">
        <v>18759.383000000002</v>
      </c>
      <c r="T30" s="20">
        <f t="shared" si="3"/>
        <v>100</v>
      </c>
    </row>
    <row r="31" spans="1:20" ht="16.5" customHeight="1" x14ac:dyDescent="0.2">
      <c r="A31" s="45" t="s">
        <v>5</v>
      </c>
      <c r="B31" s="46"/>
      <c r="C31" s="46"/>
      <c r="D31" s="46"/>
      <c r="E31" s="46"/>
      <c r="F31" s="46"/>
      <c r="G31" s="46"/>
      <c r="H31" s="46"/>
      <c r="I31" s="46"/>
      <c r="J31" s="46"/>
      <c r="K31" s="47"/>
      <c r="L31" s="16">
        <v>31</v>
      </c>
      <c r="M31" s="11">
        <v>10</v>
      </c>
      <c r="N31" s="17" t="s">
        <v>0</v>
      </c>
      <c r="O31" s="69">
        <f>O32+O33+O34+O35</f>
        <v>3700.5999999999995</v>
      </c>
      <c r="P31" s="69">
        <f>P32+P33+P34+P35</f>
        <v>3471</v>
      </c>
      <c r="Q31" s="20">
        <f t="shared" si="6"/>
        <v>93.795600713397846</v>
      </c>
      <c r="R31" s="69">
        <f>R32+R33+R34+R35</f>
        <v>7815.6020000000008</v>
      </c>
      <c r="S31" s="69">
        <f>S32+S33+S34+S35</f>
        <v>7514.0759800000005</v>
      </c>
      <c r="T31" s="20">
        <f t="shared" si="3"/>
        <v>96.141998786529811</v>
      </c>
    </row>
    <row r="32" spans="1:20" ht="16.5" customHeight="1" x14ac:dyDescent="0.2">
      <c r="A32" s="45" t="s">
        <v>24</v>
      </c>
      <c r="B32" s="46"/>
      <c r="C32" s="46"/>
      <c r="D32" s="46"/>
      <c r="E32" s="46"/>
      <c r="F32" s="46"/>
      <c r="G32" s="46"/>
      <c r="H32" s="46"/>
      <c r="I32" s="46"/>
      <c r="J32" s="46"/>
      <c r="K32" s="47"/>
      <c r="L32" s="16">
        <v>31</v>
      </c>
      <c r="M32" s="11">
        <v>10</v>
      </c>
      <c r="N32" s="17">
        <v>1</v>
      </c>
      <c r="O32" s="87">
        <v>21.6</v>
      </c>
      <c r="P32" s="87">
        <v>21.6</v>
      </c>
      <c r="Q32" s="20">
        <f t="shared" si="6"/>
        <v>100</v>
      </c>
      <c r="R32" s="70">
        <v>21.6</v>
      </c>
      <c r="S32" s="69">
        <v>21.6</v>
      </c>
      <c r="T32" s="20">
        <f t="shared" si="3"/>
        <v>100</v>
      </c>
    </row>
    <row r="33" spans="1:20" ht="16.5" customHeight="1" x14ac:dyDescent="0.2">
      <c r="A33" s="45" t="s">
        <v>4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16">
        <v>31</v>
      </c>
      <c r="M33" s="11">
        <v>10</v>
      </c>
      <c r="N33" s="17">
        <v>3</v>
      </c>
      <c r="O33" s="89">
        <v>0</v>
      </c>
      <c r="P33" s="90">
        <v>0</v>
      </c>
      <c r="Q33" s="20">
        <v>0</v>
      </c>
      <c r="R33" s="70">
        <v>3799.2020000000002</v>
      </c>
      <c r="S33" s="69">
        <v>3799.2</v>
      </c>
      <c r="T33" s="20">
        <f t="shared" si="3"/>
        <v>99.999947357366096</v>
      </c>
    </row>
    <row r="34" spans="1:20" ht="16.5" customHeight="1" x14ac:dyDescent="0.2">
      <c r="A34" s="45" t="s">
        <v>3</v>
      </c>
      <c r="B34" s="46"/>
      <c r="C34" s="46"/>
      <c r="D34" s="46"/>
      <c r="E34" s="46"/>
      <c r="F34" s="46"/>
      <c r="G34" s="46"/>
      <c r="H34" s="46"/>
      <c r="I34" s="46"/>
      <c r="J34" s="46"/>
      <c r="K34" s="47"/>
      <c r="L34" s="16">
        <v>31</v>
      </c>
      <c r="M34" s="11">
        <v>10</v>
      </c>
      <c r="N34" s="17">
        <v>4</v>
      </c>
      <c r="O34" s="87">
        <v>2549.6999999999998</v>
      </c>
      <c r="P34" s="37">
        <v>2320.1</v>
      </c>
      <c r="Q34" s="20">
        <f t="shared" si="6"/>
        <v>90.995019021845721</v>
      </c>
      <c r="R34" s="70">
        <v>2854.3</v>
      </c>
      <c r="S34" s="69">
        <v>2854.3</v>
      </c>
      <c r="T34" s="20">
        <f t="shared" si="3"/>
        <v>100</v>
      </c>
    </row>
    <row r="35" spans="1:20" ht="16.5" customHeight="1" x14ac:dyDescent="0.2">
      <c r="A35" s="45" t="s">
        <v>23</v>
      </c>
      <c r="B35" s="46"/>
      <c r="C35" s="46"/>
      <c r="D35" s="46"/>
      <c r="E35" s="46"/>
      <c r="F35" s="46"/>
      <c r="G35" s="46"/>
      <c r="H35" s="46"/>
      <c r="I35" s="46"/>
      <c r="J35" s="46"/>
      <c r="K35" s="47"/>
      <c r="L35" s="16">
        <v>31</v>
      </c>
      <c r="M35" s="11">
        <v>10</v>
      </c>
      <c r="N35" s="17">
        <v>6</v>
      </c>
      <c r="O35" s="87">
        <v>1129.3</v>
      </c>
      <c r="P35" s="37">
        <v>1129.3</v>
      </c>
      <c r="Q35" s="21">
        <f t="shared" si="6"/>
        <v>100</v>
      </c>
      <c r="R35" s="70">
        <v>1140.5</v>
      </c>
      <c r="S35" s="69">
        <v>838.97598000000005</v>
      </c>
      <c r="T35" s="21">
        <f t="shared" si="3"/>
        <v>73.562120122753171</v>
      </c>
    </row>
    <row r="36" spans="1:20" ht="16.5" customHeight="1" x14ac:dyDescent="0.2">
      <c r="A36" s="45" t="s">
        <v>2</v>
      </c>
      <c r="B36" s="46"/>
      <c r="C36" s="46"/>
      <c r="D36" s="46"/>
      <c r="E36" s="46"/>
      <c r="F36" s="46"/>
      <c r="G36" s="46"/>
      <c r="H36" s="46"/>
      <c r="I36" s="46"/>
      <c r="J36" s="46"/>
      <c r="K36" s="47"/>
      <c r="L36" s="16">
        <v>31</v>
      </c>
      <c r="M36" s="11">
        <v>11</v>
      </c>
      <c r="N36" s="17"/>
      <c r="O36" s="19">
        <f>O37</f>
        <v>26189.65</v>
      </c>
      <c r="P36" s="12">
        <f>P37</f>
        <v>25340.43</v>
      </c>
      <c r="Q36" s="21">
        <f t="shared" si="6"/>
        <v>96.757421347746146</v>
      </c>
      <c r="R36" s="19">
        <v>0</v>
      </c>
      <c r="S36" s="12">
        <v>0</v>
      </c>
      <c r="T36" s="21">
        <v>0</v>
      </c>
    </row>
    <row r="37" spans="1:20" ht="16.5" customHeight="1" x14ac:dyDescent="0.2">
      <c r="A37" s="51" t="s">
        <v>54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16">
        <v>31</v>
      </c>
      <c r="M37" s="11">
        <v>11</v>
      </c>
      <c r="N37" s="17">
        <v>2</v>
      </c>
      <c r="O37" s="87">
        <v>26189.65</v>
      </c>
      <c r="P37" s="37">
        <v>25340.43</v>
      </c>
      <c r="Q37" s="21">
        <f t="shared" si="6"/>
        <v>96.757421347746146</v>
      </c>
      <c r="R37" s="19">
        <v>0</v>
      </c>
      <c r="S37" s="12">
        <v>0</v>
      </c>
      <c r="T37" s="21">
        <v>0</v>
      </c>
    </row>
    <row r="38" spans="1:20" ht="16.5" customHeight="1" x14ac:dyDescent="0.2">
      <c r="A38" s="45" t="s">
        <v>22</v>
      </c>
      <c r="B38" s="46"/>
      <c r="C38" s="46"/>
      <c r="D38" s="46"/>
      <c r="E38" s="46"/>
      <c r="F38" s="46"/>
      <c r="G38" s="46"/>
      <c r="H38" s="46"/>
      <c r="I38" s="46"/>
      <c r="J38" s="46"/>
      <c r="K38" s="47"/>
      <c r="L38" s="16">
        <v>31</v>
      </c>
      <c r="M38" s="11">
        <v>12</v>
      </c>
      <c r="N38" s="17" t="s">
        <v>0</v>
      </c>
      <c r="O38" s="69">
        <f>O39</f>
        <v>552.89</v>
      </c>
      <c r="P38" s="69">
        <f>P39</f>
        <v>552.89</v>
      </c>
      <c r="Q38" s="20">
        <f t="shared" si="6"/>
        <v>100</v>
      </c>
      <c r="R38" s="69">
        <f>R39</f>
        <v>650</v>
      </c>
      <c r="S38" s="69">
        <f>S39</f>
        <v>650</v>
      </c>
      <c r="T38" s="20">
        <f t="shared" si="3"/>
        <v>100</v>
      </c>
    </row>
    <row r="39" spans="1:20" ht="16.5" customHeight="1" x14ac:dyDescent="0.2">
      <c r="A39" s="45" t="s">
        <v>21</v>
      </c>
      <c r="B39" s="46"/>
      <c r="C39" s="46"/>
      <c r="D39" s="46"/>
      <c r="E39" s="46"/>
      <c r="F39" s="46"/>
      <c r="G39" s="46"/>
      <c r="H39" s="46"/>
      <c r="I39" s="46"/>
      <c r="J39" s="46"/>
      <c r="K39" s="47"/>
      <c r="L39" s="16">
        <v>31</v>
      </c>
      <c r="M39" s="11">
        <v>12</v>
      </c>
      <c r="N39" s="17">
        <v>2</v>
      </c>
      <c r="O39" s="87">
        <v>552.89</v>
      </c>
      <c r="P39" s="87">
        <v>552.89</v>
      </c>
      <c r="Q39" s="20">
        <f t="shared" si="6"/>
        <v>100</v>
      </c>
      <c r="R39" s="70">
        <v>650</v>
      </c>
      <c r="S39" s="69">
        <v>650</v>
      </c>
      <c r="T39" s="20">
        <f t="shared" si="3"/>
        <v>100</v>
      </c>
    </row>
    <row r="40" spans="1:20" ht="21.75" customHeight="1" x14ac:dyDescent="0.2">
      <c r="A40" s="45" t="s">
        <v>20</v>
      </c>
      <c r="B40" s="46"/>
      <c r="C40" s="46"/>
      <c r="D40" s="46"/>
      <c r="E40" s="46"/>
      <c r="F40" s="46"/>
      <c r="G40" s="46"/>
      <c r="H40" s="46"/>
      <c r="I40" s="46"/>
      <c r="J40" s="46"/>
      <c r="K40" s="47"/>
      <c r="L40" s="16">
        <v>31</v>
      </c>
      <c r="M40" s="11">
        <v>13</v>
      </c>
      <c r="N40" s="17" t="s">
        <v>0</v>
      </c>
      <c r="O40" s="69">
        <f>O41</f>
        <v>930</v>
      </c>
      <c r="P40" s="69">
        <f>P41</f>
        <v>840.22</v>
      </c>
      <c r="Q40" s="20">
        <f t="shared" si="6"/>
        <v>90.346236559139783</v>
      </c>
      <c r="R40" s="69">
        <f>R41</f>
        <v>3450</v>
      </c>
      <c r="S40" s="69">
        <f>S41</f>
        <v>1222.28997</v>
      </c>
      <c r="T40" s="20">
        <f t="shared" si="3"/>
        <v>35.428694782608694</v>
      </c>
    </row>
    <row r="41" spans="1:20" ht="21.75" customHeight="1" x14ac:dyDescent="0.2">
      <c r="A41" s="45" t="s">
        <v>19</v>
      </c>
      <c r="B41" s="46"/>
      <c r="C41" s="46"/>
      <c r="D41" s="46"/>
      <c r="E41" s="46"/>
      <c r="F41" s="46"/>
      <c r="G41" s="46"/>
      <c r="H41" s="46"/>
      <c r="I41" s="46"/>
      <c r="J41" s="46"/>
      <c r="K41" s="47"/>
      <c r="L41" s="16">
        <v>31</v>
      </c>
      <c r="M41" s="11">
        <v>13</v>
      </c>
      <c r="N41" s="17">
        <v>1</v>
      </c>
      <c r="O41" s="87">
        <v>930</v>
      </c>
      <c r="P41" s="37">
        <v>840.22</v>
      </c>
      <c r="Q41" s="20">
        <f t="shared" si="6"/>
        <v>90.346236559139783</v>
      </c>
      <c r="R41" s="70">
        <v>3450</v>
      </c>
      <c r="S41" s="69">
        <v>1222.28997</v>
      </c>
      <c r="T41" s="20">
        <f t="shared" si="3"/>
        <v>35.428694782608694</v>
      </c>
    </row>
    <row r="42" spans="1:20" ht="32.25" customHeight="1" x14ac:dyDescent="0.2">
      <c r="A42" s="45" t="s">
        <v>18</v>
      </c>
      <c r="B42" s="46"/>
      <c r="C42" s="46"/>
      <c r="D42" s="46"/>
      <c r="E42" s="46"/>
      <c r="F42" s="46"/>
      <c r="G42" s="46"/>
      <c r="H42" s="46"/>
      <c r="I42" s="46"/>
      <c r="J42" s="46"/>
      <c r="K42" s="47"/>
      <c r="L42" s="16">
        <v>31</v>
      </c>
      <c r="M42" s="11">
        <v>14</v>
      </c>
      <c r="N42" s="17" t="s">
        <v>0</v>
      </c>
      <c r="O42" s="69">
        <f>SUM(O43:O45)</f>
        <v>8405.23</v>
      </c>
      <c r="P42" s="69">
        <f>SUM(P43:P45)</f>
        <v>8405.23</v>
      </c>
      <c r="Q42" s="20">
        <f t="shared" si="6"/>
        <v>100</v>
      </c>
      <c r="R42" s="69">
        <f>SUM(R43:R45)</f>
        <v>11654.64162</v>
      </c>
      <c r="S42" s="69">
        <f>SUM(S43:S45)</f>
        <v>11654.64162</v>
      </c>
      <c r="T42" s="20">
        <f t="shared" si="3"/>
        <v>100</v>
      </c>
    </row>
    <row r="43" spans="1:20" ht="32.25" customHeight="1" x14ac:dyDescent="0.2">
      <c r="A43" s="45" t="s">
        <v>17</v>
      </c>
      <c r="B43" s="46"/>
      <c r="C43" s="46"/>
      <c r="D43" s="46"/>
      <c r="E43" s="46"/>
      <c r="F43" s="46"/>
      <c r="G43" s="46"/>
      <c r="H43" s="46"/>
      <c r="I43" s="46"/>
      <c r="J43" s="46"/>
      <c r="K43" s="47"/>
      <c r="L43" s="16">
        <v>31</v>
      </c>
      <c r="M43" s="11">
        <v>14</v>
      </c>
      <c r="N43" s="17">
        <v>1</v>
      </c>
      <c r="O43" s="87">
        <v>7500</v>
      </c>
      <c r="P43" s="87">
        <v>7500</v>
      </c>
      <c r="Q43" s="20">
        <f t="shared" si="6"/>
        <v>100</v>
      </c>
      <c r="R43" s="70">
        <v>10891</v>
      </c>
      <c r="S43" s="69">
        <v>10891</v>
      </c>
      <c r="T43" s="20">
        <f t="shared" si="3"/>
        <v>100</v>
      </c>
    </row>
    <row r="44" spans="1:20" ht="16.5" customHeight="1" x14ac:dyDescent="0.2">
      <c r="A44" s="51" t="s">
        <v>56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16">
        <v>31</v>
      </c>
      <c r="M44" s="11">
        <v>14</v>
      </c>
      <c r="N44" s="17">
        <v>2</v>
      </c>
      <c r="O44" s="87">
        <v>0</v>
      </c>
      <c r="P44" s="87">
        <v>0</v>
      </c>
      <c r="Q44" s="20">
        <v>0</v>
      </c>
      <c r="R44" s="19">
        <v>0</v>
      </c>
      <c r="S44" s="12">
        <v>0</v>
      </c>
      <c r="T44" s="20">
        <v>0</v>
      </c>
    </row>
    <row r="45" spans="1:20" ht="21.75" customHeight="1" thickBot="1" x14ac:dyDescent="0.25">
      <c r="A45" s="51" t="s">
        <v>55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16">
        <v>31</v>
      </c>
      <c r="M45" s="11">
        <v>14</v>
      </c>
      <c r="N45" s="17">
        <v>3</v>
      </c>
      <c r="O45" s="87">
        <v>905.23</v>
      </c>
      <c r="P45" s="87">
        <v>905.23</v>
      </c>
      <c r="Q45" s="20">
        <f t="shared" ref="Q45" si="7">P45*100/O45</f>
        <v>100</v>
      </c>
      <c r="R45" s="72">
        <v>763.64161999999999</v>
      </c>
      <c r="S45" s="69">
        <v>763.64161999999999</v>
      </c>
      <c r="T45" s="20">
        <f t="shared" si="3"/>
        <v>100</v>
      </c>
    </row>
    <row r="46" spans="1:20" ht="21.75" customHeight="1" x14ac:dyDescent="0.2">
      <c r="A46" s="45" t="s">
        <v>16</v>
      </c>
      <c r="B46" s="46"/>
      <c r="C46" s="46"/>
      <c r="D46" s="46"/>
      <c r="E46" s="46"/>
      <c r="F46" s="46"/>
      <c r="G46" s="46"/>
      <c r="H46" s="46"/>
      <c r="I46" s="46"/>
      <c r="J46" s="46"/>
      <c r="K46" s="47"/>
      <c r="L46" s="16">
        <v>40</v>
      </c>
      <c r="M46" s="11" t="s">
        <v>0</v>
      </c>
      <c r="N46" s="17" t="s">
        <v>0</v>
      </c>
      <c r="O46" s="69">
        <f>O47+O51+O57+O59+O62+O49</f>
        <v>422497.99</v>
      </c>
      <c r="P46" s="69">
        <f>P47+P51+P57+P59+P62+P49</f>
        <v>417109.93000000005</v>
      </c>
      <c r="Q46" s="20">
        <f t="shared" ref="Q46:Q56" si="8">P46*100/O46</f>
        <v>98.724713459583583</v>
      </c>
      <c r="R46" s="69">
        <f>R47+R51+R57+R59+R62+R49</f>
        <v>530694.83833000006</v>
      </c>
      <c r="S46" s="69">
        <f>S47+S51+S57+S59+S62+S49</f>
        <v>512555.12220999994</v>
      </c>
      <c r="T46" s="20">
        <f t="shared" si="3"/>
        <v>96.581893244508933</v>
      </c>
    </row>
    <row r="47" spans="1:20" ht="16.5" customHeight="1" x14ac:dyDescent="0.2">
      <c r="A47" s="45" t="s">
        <v>15</v>
      </c>
      <c r="B47" s="46"/>
      <c r="C47" s="46"/>
      <c r="D47" s="46"/>
      <c r="E47" s="46"/>
      <c r="F47" s="46"/>
      <c r="G47" s="46"/>
      <c r="H47" s="46"/>
      <c r="I47" s="46"/>
      <c r="J47" s="46"/>
      <c r="K47" s="47"/>
      <c r="L47" s="16">
        <v>40</v>
      </c>
      <c r="M47" s="11">
        <v>1</v>
      </c>
      <c r="N47" s="17" t="s">
        <v>0</v>
      </c>
      <c r="O47" s="38">
        <f>O48</f>
        <v>15</v>
      </c>
      <c r="P47" s="38">
        <f>P48</f>
        <v>14.4</v>
      </c>
      <c r="Q47" s="20">
        <f t="shared" si="8"/>
        <v>96</v>
      </c>
      <c r="R47" s="38">
        <f>R48</f>
        <v>10</v>
      </c>
      <c r="S47" s="38">
        <f>S48</f>
        <v>10</v>
      </c>
      <c r="T47" s="20">
        <f t="shared" si="3"/>
        <v>100</v>
      </c>
    </row>
    <row r="48" spans="1:20" ht="16.5" customHeight="1" x14ac:dyDescent="0.2">
      <c r="A48" s="45" t="s">
        <v>14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16">
        <v>40</v>
      </c>
      <c r="M48" s="11">
        <v>1</v>
      </c>
      <c r="N48" s="17">
        <v>13</v>
      </c>
      <c r="O48" s="87">
        <v>15</v>
      </c>
      <c r="P48" s="10">
        <v>14.4</v>
      </c>
      <c r="Q48" s="20">
        <f t="shared" si="8"/>
        <v>96</v>
      </c>
      <c r="R48" s="12">
        <v>10</v>
      </c>
      <c r="S48" s="38">
        <v>10</v>
      </c>
      <c r="T48" s="20">
        <f t="shared" si="3"/>
        <v>100</v>
      </c>
    </row>
    <row r="49" spans="1:20" ht="16.5" customHeight="1" x14ac:dyDescent="0.2">
      <c r="A49" s="45" t="s">
        <v>13</v>
      </c>
      <c r="B49" s="46"/>
      <c r="C49" s="46"/>
      <c r="D49" s="46"/>
      <c r="E49" s="46"/>
      <c r="F49" s="46"/>
      <c r="G49" s="46"/>
      <c r="H49" s="46"/>
      <c r="I49" s="46"/>
      <c r="J49" s="46"/>
      <c r="K49" s="47"/>
      <c r="L49" s="16">
        <v>40</v>
      </c>
      <c r="M49" s="11">
        <v>4</v>
      </c>
      <c r="N49" s="17" t="s">
        <v>0</v>
      </c>
      <c r="O49" s="37">
        <f>O50</f>
        <v>963.11</v>
      </c>
      <c r="P49" s="37">
        <f>P50</f>
        <v>963.11</v>
      </c>
      <c r="Q49" s="20">
        <f t="shared" si="8"/>
        <v>100</v>
      </c>
      <c r="R49" s="37">
        <f>R50</f>
        <v>578.726</v>
      </c>
      <c r="S49" s="37">
        <f>S50</f>
        <v>578.73</v>
      </c>
      <c r="T49" s="20">
        <f t="shared" si="3"/>
        <v>100.00069117337047</v>
      </c>
    </row>
    <row r="50" spans="1:20" ht="16.5" customHeight="1" x14ac:dyDescent="0.2">
      <c r="A50" s="45" t="s">
        <v>12</v>
      </c>
      <c r="B50" s="46"/>
      <c r="C50" s="46"/>
      <c r="D50" s="46"/>
      <c r="E50" s="46"/>
      <c r="F50" s="46"/>
      <c r="G50" s="46"/>
      <c r="H50" s="46"/>
      <c r="I50" s="46"/>
      <c r="J50" s="46"/>
      <c r="K50" s="47"/>
      <c r="L50" s="16">
        <v>40</v>
      </c>
      <c r="M50" s="11">
        <v>4</v>
      </c>
      <c r="N50" s="17">
        <v>1</v>
      </c>
      <c r="O50" s="87">
        <v>963.11</v>
      </c>
      <c r="P50" s="87">
        <v>963.11</v>
      </c>
      <c r="Q50" s="20">
        <f t="shared" si="8"/>
        <v>100</v>
      </c>
      <c r="R50" s="12">
        <v>578.726</v>
      </c>
      <c r="S50" s="37">
        <v>578.73</v>
      </c>
      <c r="T50" s="20">
        <f t="shared" si="3"/>
        <v>100.00069117337047</v>
      </c>
    </row>
    <row r="51" spans="1:20" ht="16.5" customHeight="1" x14ac:dyDescent="0.2">
      <c r="A51" s="45" t="s">
        <v>11</v>
      </c>
      <c r="B51" s="46"/>
      <c r="C51" s="46"/>
      <c r="D51" s="46"/>
      <c r="E51" s="46"/>
      <c r="F51" s="46"/>
      <c r="G51" s="46"/>
      <c r="H51" s="46"/>
      <c r="I51" s="46"/>
      <c r="J51" s="46"/>
      <c r="K51" s="47"/>
      <c r="L51" s="16">
        <v>40</v>
      </c>
      <c r="M51" s="11">
        <v>7</v>
      </c>
      <c r="N51" s="17" t="s">
        <v>0</v>
      </c>
      <c r="O51" s="69">
        <f>O52+O53+O54+O55+O56</f>
        <v>373492.89</v>
      </c>
      <c r="P51" s="69">
        <f>P52+P53+P54+P55+P56</f>
        <v>368807.03</v>
      </c>
      <c r="Q51" s="20">
        <f t="shared" si="8"/>
        <v>98.745395126531051</v>
      </c>
      <c r="R51" s="69">
        <f>R52+R53+R54+R55+R56</f>
        <v>496871.38377000001</v>
      </c>
      <c r="S51" s="69">
        <f>S52+S53+S54+S55+S56</f>
        <v>481456.67111999996</v>
      </c>
      <c r="T51" s="20">
        <f t="shared" si="3"/>
        <v>96.897645315566123</v>
      </c>
    </row>
    <row r="52" spans="1:20" ht="16.5" customHeight="1" x14ac:dyDescent="0.2">
      <c r="A52" s="45" t="s">
        <v>10</v>
      </c>
      <c r="B52" s="46"/>
      <c r="C52" s="46"/>
      <c r="D52" s="46"/>
      <c r="E52" s="46"/>
      <c r="F52" s="46"/>
      <c r="G52" s="46"/>
      <c r="H52" s="46"/>
      <c r="I52" s="46"/>
      <c r="J52" s="46"/>
      <c r="K52" s="47"/>
      <c r="L52" s="16">
        <v>40</v>
      </c>
      <c r="M52" s="11">
        <v>7</v>
      </c>
      <c r="N52" s="17">
        <v>1</v>
      </c>
      <c r="O52" s="87">
        <v>103477.58</v>
      </c>
      <c r="P52" s="37">
        <v>101574.38</v>
      </c>
      <c r="Q52" s="20">
        <f t="shared" si="8"/>
        <v>98.160761007360236</v>
      </c>
      <c r="R52" s="70">
        <v>115562.65677</v>
      </c>
      <c r="S52" s="69">
        <v>113664.08732000001</v>
      </c>
      <c r="T52" s="20">
        <f t="shared" si="3"/>
        <v>98.357108167062435</v>
      </c>
    </row>
    <row r="53" spans="1:20" ht="16.5" customHeight="1" x14ac:dyDescent="0.2">
      <c r="A53" s="45" t="s">
        <v>9</v>
      </c>
      <c r="B53" s="46"/>
      <c r="C53" s="46"/>
      <c r="D53" s="46"/>
      <c r="E53" s="46"/>
      <c r="F53" s="46"/>
      <c r="G53" s="46"/>
      <c r="H53" s="46"/>
      <c r="I53" s="46"/>
      <c r="J53" s="46"/>
      <c r="K53" s="47"/>
      <c r="L53" s="16">
        <v>40</v>
      </c>
      <c r="M53" s="11">
        <v>7</v>
      </c>
      <c r="N53" s="17">
        <v>2</v>
      </c>
      <c r="O53" s="87">
        <v>198751.09</v>
      </c>
      <c r="P53" s="37">
        <v>196020.315</v>
      </c>
      <c r="Q53" s="20">
        <f t="shared" si="8"/>
        <v>98.626032692449641</v>
      </c>
      <c r="R53" s="70">
        <v>316071.69900000002</v>
      </c>
      <c r="S53" s="69">
        <v>303969.50799999997</v>
      </c>
      <c r="T53" s="20">
        <f t="shared" si="3"/>
        <v>96.171061490703082</v>
      </c>
    </row>
    <row r="54" spans="1:20" ht="16.5" customHeight="1" x14ac:dyDescent="0.2">
      <c r="A54" s="45" t="s">
        <v>8</v>
      </c>
      <c r="B54" s="46"/>
      <c r="C54" s="46"/>
      <c r="D54" s="46"/>
      <c r="E54" s="46"/>
      <c r="F54" s="46"/>
      <c r="G54" s="46"/>
      <c r="H54" s="46"/>
      <c r="I54" s="46"/>
      <c r="J54" s="46"/>
      <c r="K54" s="47"/>
      <c r="L54" s="16">
        <v>40</v>
      </c>
      <c r="M54" s="11">
        <v>7</v>
      </c>
      <c r="N54" s="17">
        <v>3</v>
      </c>
      <c r="O54" s="87">
        <v>48731.95</v>
      </c>
      <c r="P54" s="37">
        <v>48731.945</v>
      </c>
      <c r="Q54" s="20">
        <f t="shared" si="8"/>
        <v>99.999989739790848</v>
      </c>
      <c r="R54" s="70">
        <v>41313.961000000003</v>
      </c>
      <c r="S54" s="69">
        <v>39943.392630000002</v>
      </c>
      <c r="T54" s="20">
        <f t="shared" si="3"/>
        <v>96.682553943447829</v>
      </c>
    </row>
    <row r="55" spans="1:20" ht="16.5" customHeight="1" x14ac:dyDescent="0.2">
      <c r="A55" s="45" t="s">
        <v>7</v>
      </c>
      <c r="B55" s="46"/>
      <c r="C55" s="46"/>
      <c r="D55" s="46"/>
      <c r="E55" s="46"/>
      <c r="F55" s="46"/>
      <c r="G55" s="46"/>
      <c r="H55" s="46"/>
      <c r="I55" s="46"/>
      <c r="J55" s="46"/>
      <c r="K55" s="47"/>
      <c r="L55" s="16">
        <v>40</v>
      </c>
      <c r="M55" s="11">
        <v>7</v>
      </c>
      <c r="N55" s="17">
        <v>7</v>
      </c>
      <c r="O55" s="87">
        <v>570</v>
      </c>
      <c r="P55" s="37">
        <v>531.64</v>
      </c>
      <c r="Q55" s="20">
        <f t="shared" si="8"/>
        <v>93.270175438596496</v>
      </c>
      <c r="R55" s="70">
        <v>678</v>
      </c>
      <c r="S55" s="69">
        <v>676.29399999999998</v>
      </c>
      <c r="T55" s="20">
        <f t="shared" si="3"/>
        <v>99.748377581120934</v>
      </c>
    </row>
    <row r="56" spans="1:20" ht="16.5" customHeight="1" x14ac:dyDescent="0.2">
      <c r="A56" s="45" t="s">
        <v>6</v>
      </c>
      <c r="B56" s="46"/>
      <c r="C56" s="46"/>
      <c r="D56" s="46"/>
      <c r="E56" s="46"/>
      <c r="F56" s="46"/>
      <c r="G56" s="46"/>
      <c r="H56" s="46"/>
      <c r="I56" s="46"/>
      <c r="J56" s="46"/>
      <c r="K56" s="47"/>
      <c r="L56" s="16">
        <v>40</v>
      </c>
      <c r="M56" s="11">
        <v>7</v>
      </c>
      <c r="N56" s="17">
        <v>9</v>
      </c>
      <c r="O56" s="87">
        <v>21962.27</v>
      </c>
      <c r="P56" s="37">
        <v>21948.75</v>
      </c>
      <c r="Q56" s="20">
        <f t="shared" si="8"/>
        <v>99.938439878937828</v>
      </c>
      <c r="R56" s="70">
        <v>23245.066999999999</v>
      </c>
      <c r="S56" s="69">
        <v>23203.389169999999</v>
      </c>
      <c r="T56" s="20">
        <f t="shared" si="3"/>
        <v>99.820702474206684</v>
      </c>
    </row>
    <row r="57" spans="1:20" ht="16.5" customHeight="1" x14ac:dyDescent="0.2">
      <c r="A57" s="45" t="s">
        <v>26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  <c r="L57" s="16">
        <v>40</v>
      </c>
      <c r="M57" s="11">
        <v>8</v>
      </c>
      <c r="N57" s="17"/>
      <c r="O57" s="22">
        <f>O58</f>
        <v>0</v>
      </c>
      <c r="P57" s="8">
        <f>P58</f>
        <v>0</v>
      </c>
      <c r="Q57" s="20">
        <v>0</v>
      </c>
      <c r="R57" s="69">
        <f>R58</f>
        <v>612.18259999999998</v>
      </c>
      <c r="S57" s="69">
        <f>S58</f>
        <v>612.18242999999995</v>
      </c>
      <c r="T57" s="20">
        <f t="shared" si="3"/>
        <v>99.999972230507694</v>
      </c>
    </row>
    <row r="58" spans="1:20" ht="16.5" customHeight="1" x14ac:dyDescent="0.2">
      <c r="A58" s="45" t="s">
        <v>25</v>
      </c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16">
        <v>40</v>
      </c>
      <c r="M58" s="11">
        <v>8</v>
      </c>
      <c r="N58" s="17">
        <v>1</v>
      </c>
      <c r="O58" s="23">
        <v>0</v>
      </c>
      <c r="P58" s="7">
        <v>0</v>
      </c>
      <c r="Q58" s="20">
        <v>0</v>
      </c>
      <c r="R58" s="70">
        <v>612.18259999999998</v>
      </c>
      <c r="S58" s="69">
        <v>612.18242999999995</v>
      </c>
      <c r="T58" s="20">
        <f t="shared" si="3"/>
        <v>99.999972230507694</v>
      </c>
    </row>
    <row r="59" spans="1:20" ht="16.5" customHeight="1" x14ac:dyDescent="0.2">
      <c r="A59" s="45" t="s">
        <v>5</v>
      </c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16">
        <v>40</v>
      </c>
      <c r="M59" s="11">
        <v>10</v>
      </c>
      <c r="N59" s="17" t="s">
        <v>0</v>
      </c>
      <c r="O59" s="69">
        <f>O60+O61</f>
        <v>12993.89</v>
      </c>
      <c r="P59" s="69">
        <f>P60+P61</f>
        <v>12346.369999999999</v>
      </c>
      <c r="Q59" s="20">
        <f t="shared" ref="Q59:Q66" si="9">P59*100/O59</f>
        <v>95.016734788427485</v>
      </c>
      <c r="R59" s="69">
        <f>R60+R61</f>
        <v>11773.6</v>
      </c>
      <c r="S59" s="69">
        <f>S60+S61</f>
        <v>11557.0324</v>
      </c>
      <c r="T59" s="20">
        <f t="shared" si="3"/>
        <v>98.160566012094847</v>
      </c>
    </row>
    <row r="60" spans="1:20" ht="16.5" customHeight="1" x14ac:dyDescent="0.2">
      <c r="A60" s="45" t="s">
        <v>4</v>
      </c>
      <c r="B60" s="46"/>
      <c r="C60" s="46"/>
      <c r="D60" s="46"/>
      <c r="E60" s="46"/>
      <c r="F60" s="46"/>
      <c r="G60" s="46"/>
      <c r="H60" s="46"/>
      <c r="I60" s="46"/>
      <c r="J60" s="46"/>
      <c r="K60" s="47"/>
      <c r="L60" s="16">
        <v>40</v>
      </c>
      <c r="M60" s="11">
        <v>10</v>
      </c>
      <c r="N60" s="17">
        <v>3</v>
      </c>
      <c r="O60" s="87">
        <v>7868.89</v>
      </c>
      <c r="P60" s="37">
        <v>7305.13</v>
      </c>
      <c r="Q60" s="20">
        <f t="shared" si="9"/>
        <v>92.835584180233809</v>
      </c>
      <c r="R60" s="70">
        <v>6589</v>
      </c>
      <c r="S60" s="69">
        <v>6557.3810000000003</v>
      </c>
      <c r="T60" s="20">
        <f t="shared" si="3"/>
        <v>99.520124449840637</v>
      </c>
    </row>
    <row r="61" spans="1:20" ht="16.5" customHeight="1" x14ac:dyDescent="0.2">
      <c r="A61" s="45" t="s">
        <v>3</v>
      </c>
      <c r="B61" s="46"/>
      <c r="C61" s="46"/>
      <c r="D61" s="46"/>
      <c r="E61" s="46"/>
      <c r="F61" s="46"/>
      <c r="G61" s="46"/>
      <c r="H61" s="46"/>
      <c r="I61" s="46"/>
      <c r="J61" s="46"/>
      <c r="K61" s="47"/>
      <c r="L61" s="16">
        <v>40</v>
      </c>
      <c r="M61" s="11">
        <v>10</v>
      </c>
      <c r="N61" s="17">
        <v>4</v>
      </c>
      <c r="O61" s="87">
        <v>5125</v>
      </c>
      <c r="P61" s="37">
        <v>5041.24</v>
      </c>
      <c r="Q61" s="20">
        <f t="shared" si="9"/>
        <v>98.365658536585372</v>
      </c>
      <c r="R61" s="70">
        <v>5184.6000000000004</v>
      </c>
      <c r="S61" s="69">
        <v>4999.6513999999997</v>
      </c>
      <c r="T61" s="20">
        <f t="shared" si="3"/>
        <v>96.432731551132179</v>
      </c>
    </row>
    <row r="62" spans="1:20" ht="16.5" customHeight="1" x14ac:dyDescent="0.2">
      <c r="A62" s="45" t="s">
        <v>2</v>
      </c>
      <c r="B62" s="46"/>
      <c r="C62" s="46"/>
      <c r="D62" s="46"/>
      <c r="E62" s="46"/>
      <c r="F62" s="46"/>
      <c r="G62" s="46"/>
      <c r="H62" s="46"/>
      <c r="I62" s="46"/>
      <c r="J62" s="46"/>
      <c r="K62" s="47"/>
      <c r="L62" s="16">
        <v>40</v>
      </c>
      <c r="M62" s="11">
        <v>11</v>
      </c>
      <c r="N62" s="17" t="s">
        <v>0</v>
      </c>
      <c r="O62" s="69">
        <f>O63+O65+O64</f>
        <v>35033.1</v>
      </c>
      <c r="P62" s="69">
        <f>P63+P65+P64</f>
        <v>34979.020000000004</v>
      </c>
      <c r="Q62" s="20">
        <f t="shared" si="9"/>
        <v>99.845631702589856</v>
      </c>
      <c r="R62" s="69">
        <f>R63+R65+R64</f>
        <v>20848.945959999997</v>
      </c>
      <c r="S62" s="69">
        <f>S63+S65+S64</f>
        <v>18340.506259999998</v>
      </c>
      <c r="T62" s="20">
        <f t="shared" si="3"/>
        <v>87.968505914818934</v>
      </c>
    </row>
    <row r="63" spans="1:20" ht="16.5" customHeight="1" x14ac:dyDescent="0.2">
      <c r="A63" s="45" t="s">
        <v>1</v>
      </c>
      <c r="B63" s="46"/>
      <c r="C63" s="46"/>
      <c r="D63" s="46"/>
      <c r="E63" s="46"/>
      <c r="F63" s="46"/>
      <c r="G63" s="46"/>
      <c r="H63" s="46"/>
      <c r="I63" s="46"/>
      <c r="J63" s="46"/>
      <c r="K63" s="47"/>
      <c r="L63" s="16">
        <v>40</v>
      </c>
      <c r="M63" s="11">
        <v>11</v>
      </c>
      <c r="N63" s="17">
        <v>1</v>
      </c>
      <c r="O63" s="87">
        <v>575.70000000000005</v>
      </c>
      <c r="P63" s="87">
        <v>522.62</v>
      </c>
      <c r="Q63" s="20">
        <f t="shared" si="9"/>
        <v>90.779920097272878</v>
      </c>
      <c r="R63" s="70">
        <v>13323.710999999999</v>
      </c>
      <c r="S63" s="69">
        <v>13313.17482</v>
      </c>
      <c r="T63" s="20">
        <f t="shared" si="3"/>
        <v>99.920921581082041</v>
      </c>
    </row>
    <row r="64" spans="1:20" ht="16.5" customHeight="1" x14ac:dyDescent="0.2">
      <c r="A64" s="40" t="s">
        <v>54</v>
      </c>
      <c r="B64" s="41"/>
      <c r="C64" s="41"/>
      <c r="D64" s="41"/>
      <c r="E64" s="41"/>
      <c r="F64" s="41"/>
      <c r="G64" s="41"/>
      <c r="H64" s="41"/>
      <c r="I64" s="41"/>
      <c r="J64" s="41"/>
      <c r="K64" s="42"/>
      <c r="L64" s="24">
        <v>40</v>
      </c>
      <c r="M64" s="25">
        <v>11</v>
      </c>
      <c r="N64" s="26">
        <v>2</v>
      </c>
      <c r="O64" s="87">
        <v>33429.83</v>
      </c>
      <c r="P64" s="87">
        <v>33428.83</v>
      </c>
      <c r="Q64" s="27">
        <f t="shared" ref="Q64" si="10">P64*100/O64</f>
        <v>99.997008659631234</v>
      </c>
      <c r="R64" s="70">
        <v>3656.1719800000001</v>
      </c>
      <c r="S64" s="73">
        <v>1158.26846</v>
      </c>
      <c r="T64" s="27">
        <v>0</v>
      </c>
    </row>
    <row r="65" spans="1:20" ht="16.5" customHeight="1" thickBot="1" x14ac:dyDescent="0.25">
      <c r="A65" s="40" t="s">
        <v>54</v>
      </c>
      <c r="B65" s="41"/>
      <c r="C65" s="41"/>
      <c r="D65" s="41"/>
      <c r="E65" s="41"/>
      <c r="F65" s="41"/>
      <c r="G65" s="41"/>
      <c r="H65" s="41"/>
      <c r="I65" s="41"/>
      <c r="J65" s="41"/>
      <c r="K65" s="42"/>
      <c r="L65" s="24">
        <v>40</v>
      </c>
      <c r="M65" s="25">
        <v>11</v>
      </c>
      <c r="N65" s="26">
        <v>3</v>
      </c>
      <c r="O65" s="91">
        <v>1027.57</v>
      </c>
      <c r="P65" s="39">
        <v>1027.57</v>
      </c>
      <c r="Q65" s="27">
        <v>0</v>
      </c>
      <c r="R65" s="70">
        <v>3869.0629800000002</v>
      </c>
      <c r="S65" s="73">
        <v>3869.0629800000002</v>
      </c>
      <c r="T65" s="27">
        <f t="shared" ref="T65" si="11">S65*100/R65</f>
        <v>100</v>
      </c>
    </row>
    <row r="66" spans="1:20" ht="19.5" customHeight="1" thickBot="1" x14ac:dyDescent="0.25">
      <c r="A66" s="59" t="s">
        <v>53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1"/>
      <c r="O66" s="85">
        <f t="shared" ref="O66:P66" si="12">O8+O46</f>
        <v>703313.88</v>
      </c>
      <c r="P66" s="85">
        <f t="shared" si="12"/>
        <v>693422.26</v>
      </c>
      <c r="Q66" s="28">
        <f t="shared" si="9"/>
        <v>98.593569630674708</v>
      </c>
      <c r="R66" s="85">
        <f>R8+R46</f>
        <v>682524.06870000006</v>
      </c>
      <c r="S66" s="85">
        <f>S8+S46</f>
        <v>656088.40180999995</v>
      </c>
      <c r="T66" s="29">
        <f t="shared" si="3"/>
        <v>96.126778804980162</v>
      </c>
    </row>
    <row r="67" spans="1:20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20" ht="12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</sheetData>
  <mergeCells count="66">
    <mergeCell ref="A27:K27"/>
    <mergeCell ref="A28:K28"/>
    <mergeCell ref="A65:K65"/>
    <mergeCell ref="A66:N66"/>
    <mergeCell ref="O5:Q5"/>
    <mergeCell ref="L5:N5"/>
    <mergeCell ref="A22:K22"/>
    <mergeCell ref="A13:K13"/>
    <mergeCell ref="A8:K8"/>
    <mergeCell ref="A18:K18"/>
    <mergeCell ref="A9:K9"/>
    <mergeCell ref="A14:K14"/>
    <mergeCell ref="A23:K23"/>
    <mergeCell ref="A10:K10"/>
    <mergeCell ref="A11:K11"/>
    <mergeCell ref="A15:K15"/>
    <mergeCell ref="A5:K6"/>
    <mergeCell ref="A7:K7"/>
    <mergeCell ref="A36:K36"/>
    <mergeCell ref="A37:K37"/>
    <mergeCell ref="A34:K34"/>
    <mergeCell ref="A35:K35"/>
    <mergeCell ref="A20:K20"/>
    <mergeCell ref="A33:K33"/>
    <mergeCell ref="A48:K48"/>
    <mergeCell ref="A47:K47"/>
    <mergeCell ref="A38:K38"/>
    <mergeCell ref="A40:K40"/>
    <mergeCell ref="A42:K42"/>
    <mergeCell ref="A39:K39"/>
    <mergeCell ref="A41:K41"/>
    <mergeCell ref="A43:K43"/>
    <mergeCell ref="A46:K46"/>
    <mergeCell ref="A45:K45"/>
    <mergeCell ref="A44:K44"/>
    <mergeCell ref="A49:K49"/>
    <mergeCell ref="A50:K50"/>
    <mergeCell ref="A59:K59"/>
    <mergeCell ref="A53:K53"/>
    <mergeCell ref="A54:K54"/>
    <mergeCell ref="A57:K57"/>
    <mergeCell ref="A58:K58"/>
    <mergeCell ref="A55:K55"/>
    <mergeCell ref="A56:K56"/>
    <mergeCell ref="A52:K52"/>
    <mergeCell ref="A63:K63"/>
    <mergeCell ref="A60:K60"/>
    <mergeCell ref="A61:K61"/>
    <mergeCell ref="A62:K62"/>
    <mergeCell ref="A51:K51"/>
    <mergeCell ref="A64:K64"/>
    <mergeCell ref="A2:T2"/>
    <mergeCell ref="A3:T3"/>
    <mergeCell ref="A31:K31"/>
    <mergeCell ref="A30:K30"/>
    <mergeCell ref="A32:K32"/>
    <mergeCell ref="A12:K12"/>
    <mergeCell ref="A24:K24"/>
    <mergeCell ref="A25:K25"/>
    <mergeCell ref="A29:K29"/>
    <mergeCell ref="A26:K26"/>
    <mergeCell ref="A17:K17"/>
    <mergeCell ref="A16:K16"/>
    <mergeCell ref="A19:K19"/>
    <mergeCell ref="A21:K21"/>
    <mergeCell ref="R5:T5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2022-10-07T13:41:01Z</cp:lastPrinted>
  <dcterms:created xsi:type="dcterms:W3CDTF">2021-05-24T06:42:51Z</dcterms:created>
  <dcterms:modified xsi:type="dcterms:W3CDTF">2025-01-27T08:56:43Z</dcterms:modified>
</cp:coreProperties>
</file>