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625" activeTab="0"/>
  </bookViews>
  <sheets>
    <sheet name="Лист2" sheetId="2" r:id="rId1"/>
  </sheets>
  <definedNames/>
  <calcPr calcId="145621" iterate="1" iterateCount="100" iterateDelta="0.001"/>
</workbook>
</file>

<file path=xl/sharedStrings.xml><?xml version="1.0" encoding="utf-8"?>
<sst xmlns="http://schemas.openxmlformats.org/spreadsheetml/2006/main" count="85" uniqueCount="59">
  <si>
    <t/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</si>
  <si>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</si>
  <si>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</si>
  <si>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</si>
  <si>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</si>
  <si>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СОЦИАЛЬНАЯ ПОЛИТИКА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</si>
  <si>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</si>
  <si>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</si>
  <si>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</si>
  <si>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</si>
  <si>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</si>
  <si>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</si>
  <si>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Муниципальное учреждение "Районное управление образования и по делам молодежи"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</si>
  <si>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</si>
  <si>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</si>
  <si>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</si>
  <si>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</si>
  <si>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</si>
  <si>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</si>
  <si>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Другие вопросы в области социальной политики</t>
  </si>
  <si>
    <t>Пенсионное обеспечение</t>
  </si>
  <si>
    <t>Культура</t>
  </si>
  <si>
    <t>КУЛЬТУРА, КИНЕМАТОГРАФИЯ</t>
  </si>
  <si>
    <t>Благоустройство</t>
  </si>
  <si>
    <t>Коммунальное хозяйство</t>
  </si>
  <si>
    <t>ЖИЛИЩНО-КОММУНАЛЬНОЕ ХОЗЯЙСТВО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</si>
  <si>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</si>
  <si>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</si>
  <si>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</si>
  <si>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</si>
  <si>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</si>
  <si>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Лахденпохского муниципального района</t>
  </si>
  <si>
    <t>подраздела</t>
  </si>
  <si>
    <t>раздела</t>
  </si>
  <si>
    <t>главного распорядителя средств бюджета Лахденпохского муниципального района</t>
  </si>
  <si>
    <t>Наименование</t>
  </si>
  <si>
    <t>Код</t>
  </si>
  <si>
    <t xml:space="preserve">Информация о расходовании средств бюджета Лахденпохского муниципального района  в разрезе глав, разделов и подразделов классификации расходов бюджетов бюджетной системы Российской Федерации </t>
  </si>
  <si>
    <t>Бюджетные ассигнования  (планы)</t>
  </si>
  <si>
    <t>% исполнения</t>
  </si>
  <si>
    <t>Судебная система</t>
  </si>
  <si>
    <t>Резервные фонды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</si>
  <si>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</si>
  <si>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</si>
  <si>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</si>
  <si>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</si>
  <si>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</si>
  <si>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Общеэкономические вопросы</t>
  </si>
  <si>
    <t>Массовый спорт</t>
  </si>
  <si>
    <t>Исполнение</t>
  </si>
  <si>
    <t>ИТОГО</t>
  </si>
  <si>
    <t>(тыс. рублей)</t>
  </si>
  <si>
    <t>Прочие межбюджетные трансферты общего характера</t>
  </si>
  <si>
    <t>НАЦИОНАЛЬНАЯ БЕЗОПАСНОСТЬ И ПРАВООХРАНИТЕЛЬНАЯ ДЕЯТЕЛЬНОСТЬ</t>
  </si>
  <si>
    <t>Гражданская оборона</t>
  </si>
  <si>
    <t>за   2023 год</t>
  </si>
  <si>
    <t>2023 год</t>
  </si>
  <si>
    <t>Транспорт</t>
  </si>
  <si>
    <t>Спорт высших достижений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</si>
</sst>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"/>
    <numFmt numFmtId="165" formatCode="#,##0.00;[Red]\-#,##0.00;0.00"/>
    <numFmt numFmtId="166" formatCode="000"/>
    <numFmt numFmtId="167" formatCode="00"/>
  </numFmts>
  <fonts count="5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54">
    <xf numFmtId="0" fontId="0" fillId="0" borderId="0" xfId="0"/>
    <xf numFmtId="0" fontId="0" fillId="0" borderId="0" xfId="0"/>
    <xf numFmtId="0" fontId="0" fillId="0" borderId="0" xfId="20" applyProtection="1">
      <alignment/>
      <protection hidden="1"/>
    </xf>
    <xf numFmtId="0" fontId="0" fillId="0" borderId="0" xfId="20" applyNumberFormat="1" applyFont="1" applyFill="1" applyAlignment="1" applyProtection="1">
      <alignment/>
      <protection hidden="1"/>
    </xf>
    <xf numFmtId="1" fontId="1" fillId="0" borderId="0" xfId="20" applyNumberFormat="1" applyFont="1" applyFill="1" applyAlignment="1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0" fillId="0" borderId="0" xfId="20" applyNumberFormat="1" applyFont="1" applyFill="1" applyAlignment="1" applyProtection="1">
      <alignment horizontal="center" wrapText="1"/>
      <protection hidden="1"/>
    </xf>
    <xf numFmtId="165" fontId="3" fillId="0" borderId="1" xfId="20" applyNumberFormat="1" applyFont="1" applyFill="1" applyBorder="1" applyAlignment="1" applyProtection="1">
      <alignment/>
      <protection hidden="1"/>
    </xf>
    <xf numFmtId="0" fontId="2" fillId="0" borderId="0" xfId="20" applyFont="1" applyProtection="1">
      <alignment/>
      <protection hidden="1"/>
    </xf>
    <xf numFmtId="0" fontId="2" fillId="0" borderId="0" xfId="20" applyNumberFormat="1" applyFont="1" applyFill="1" applyBorder="1" applyAlignment="1" applyProtection="1">
      <alignment/>
      <protection hidden="1"/>
    </xf>
    <xf numFmtId="166" fontId="3" fillId="0" borderId="1" xfId="20" applyNumberFormat="1" applyFont="1" applyFill="1" applyBorder="1" applyAlignment="1" applyProtection="1">
      <alignment/>
      <protection hidden="1"/>
    </xf>
    <xf numFmtId="167" fontId="3" fillId="0" borderId="1" xfId="20" applyNumberFormat="1" applyFont="1" applyFill="1" applyBorder="1" applyAlignment="1" applyProtection="1">
      <alignment/>
      <protection hidden="1"/>
    </xf>
    <xf numFmtId="165" fontId="3" fillId="0" borderId="1" xfId="0" applyNumberFormat="1" applyFont="1" applyFill="1" applyBorder="1" applyAlignment="1" applyProtection="1">
      <alignment/>
      <protection hidden="1"/>
    </xf>
    <xf numFmtId="165" fontId="2" fillId="0" borderId="0" xfId="0" applyNumberFormat="1" applyFont="1" applyFill="1" applyBorder="1" applyAlignment="1" applyProtection="1">
      <alignment/>
      <protection hidden="1"/>
    </xf>
    <xf numFmtId="165" fontId="2" fillId="0" borderId="0" xfId="0" applyNumberFormat="1" applyFont="1" applyFill="1" applyBorder="1" applyAlignment="1" applyProtection="1">
      <alignment wrapText="1"/>
      <protection hidden="1"/>
    </xf>
    <xf numFmtId="165" fontId="1" fillId="0" borderId="0" xfId="0" applyNumberFormat="1" applyFont="1" applyFill="1" applyBorder="1" applyAlignment="1" applyProtection="1">
      <alignment/>
      <protection hidden="1"/>
    </xf>
    <xf numFmtId="165" fontId="1" fillId="0" borderId="0" xfId="0" applyNumberFormat="1" applyFont="1" applyFill="1" applyBorder="1" applyAlignment="1" applyProtection="1">
      <alignment wrapText="1"/>
      <protection hidden="1"/>
    </xf>
    <xf numFmtId="164" fontId="1" fillId="0" borderId="0" xfId="0" applyNumberFormat="1" applyFont="1" applyFill="1" applyBorder="1" applyAlignment="1" applyProtection="1">
      <alignment/>
      <protection hidden="1"/>
    </xf>
    <xf numFmtId="0" fontId="0" fillId="0" borderId="0" xfId="0" applyBorder="1"/>
    <xf numFmtId="165" fontId="3" fillId="0" borderId="2" xfId="20" applyNumberFormat="1" applyFont="1" applyFill="1" applyBorder="1" applyAlignment="1" applyProtection="1">
      <alignment/>
      <protection hidden="1"/>
    </xf>
    <xf numFmtId="164" fontId="4" fillId="0" borderId="1" xfId="20" applyNumberFormat="1" applyFont="1" applyFill="1" applyBorder="1" applyAlignment="1" applyProtection="1">
      <alignment/>
      <protection hidden="1"/>
    </xf>
    <xf numFmtId="165" fontId="4" fillId="0" borderId="1" xfId="20" applyNumberFormat="1" applyFont="1" applyFill="1" applyBorder="1" applyAlignment="1" applyProtection="1">
      <alignment/>
      <protection hidden="1"/>
    </xf>
    <xf numFmtId="0" fontId="2" fillId="0" borderId="3" xfId="20" applyNumberFormat="1" applyFont="1" applyFill="1" applyBorder="1" applyAlignment="1" applyProtection="1">
      <alignment horizontal="center" vertical="top" wrapText="1"/>
      <protection hidden="1"/>
    </xf>
    <xf numFmtId="0" fontId="2" fillId="0" borderId="4" xfId="20" applyNumberFormat="1" applyFont="1" applyFill="1" applyBorder="1" applyAlignment="1" applyProtection="1">
      <alignment horizontal="center" vertical="top" wrapText="1"/>
      <protection hidden="1"/>
    </xf>
    <xf numFmtId="0" fontId="2" fillId="0" borderId="4" xfId="20" applyNumberFormat="1" applyFont="1" applyFill="1" applyBorder="1" applyAlignment="1" applyProtection="1">
      <alignment horizontal="center" vertical="top"/>
      <protection hidden="1"/>
    </xf>
    <xf numFmtId="0" fontId="2" fillId="0" borderId="5" xfId="20" applyNumberFormat="1" applyFont="1" applyFill="1" applyBorder="1" applyAlignment="1" applyProtection="1">
      <alignment horizontal="center" vertical="top"/>
      <protection hidden="1"/>
    </xf>
    <xf numFmtId="0" fontId="2" fillId="0" borderId="3" xfId="20" applyNumberFormat="1" applyFont="1" applyFill="1" applyBorder="1" applyAlignment="1" applyProtection="1">
      <alignment horizontal="center"/>
      <protection hidden="1"/>
    </xf>
    <xf numFmtId="0" fontId="2" fillId="0" borderId="4" xfId="20" applyNumberFormat="1" applyFont="1" applyFill="1" applyBorder="1" applyAlignment="1" applyProtection="1">
      <alignment horizontal="center"/>
      <protection hidden="1"/>
    </xf>
    <xf numFmtId="0" fontId="2" fillId="0" borderId="4" xfId="20" applyNumberFormat="1" applyFont="1" applyFill="1" applyBorder="1" applyAlignment="1" applyProtection="1">
      <alignment horizontal="center" vertical="center"/>
      <protection hidden="1"/>
    </xf>
    <xf numFmtId="0" fontId="2" fillId="0" borderId="5" xfId="20" applyNumberFormat="1" applyFont="1" applyFill="1" applyBorder="1" applyAlignment="1" applyProtection="1">
      <alignment horizontal="center"/>
      <protection hidden="1"/>
    </xf>
    <xf numFmtId="0" fontId="4" fillId="0" borderId="0" xfId="20" applyNumberFormat="1" applyFont="1" applyFill="1" applyAlignment="1" applyProtection="1">
      <alignment horizontal="center" wrapText="1"/>
      <protection hidden="1"/>
    </xf>
    <xf numFmtId="0" fontId="4" fillId="0" borderId="0" xfId="20" applyFont="1" applyProtection="1">
      <alignment/>
      <protection hidden="1"/>
    </xf>
    <xf numFmtId="49" fontId="3" fillId="0" borderId="1" xfId="20" applyNumberFormat="1" applyFont="1" applyFill="1" applyBorder="1" applyAlignment="1" applyProtection="1">
      <alignment horizontal="left" wrapText="1"/>
      <protection hidden="1"/>
    </xf>
    <xf numFmtId="49" fontId="3" fillId="0" borderId="6" xfId="20" applyNumberFormat="1" applyFont="1" applyFill="1" applyBorder="1" applyAlignment="1" applyProtection="1">
      <alignment horizontal="left" wrapText="1"/>
      <protection hidden="1"/>
    </xf>
    <xf numFmtId="49" fontId="3" fillId="0" borderId="7" xfId="20" applyNumberFormat="1" applyFont="1" applyFill="1" applyBorder="1" applyAlignment="1" applyProtection="1">
      <alignment horizontal="left" wrapText="1"/>
      <protection hidden="1"/>
    </xf>
    <xf numFmtId="49" fontId="3" fillId="0" borderId="2" xfId="20" applyNumberFormat="1" applyFont="1" applyFill="1" applyBorder="1" applyAlignment="1" applyProtection="1">
      <alignment horizontal="left" wrapText="1"/>
      <protection hidden="1"/>
    </xf>
    <xf numFmtId="0" fontId="4" fillId="0" borderId="0" xfId="20" applyNumberFormat="1" applyFont="1" applyFill="1" applyAlignment="1" applyProtection="1">
      <alignment horizontal="center" vertical="top" wrapText="1"/>
      <protection hidden="1"/>
    </xf>
    <xf numFmtId="0" fontId="4" fillId="0" borderId="0" xfId="20" applyNumberFormat="1" applyFont="1" applyFill="1" applyAlignment="1" applyProtection="1">
      <alignment horizontal="center" wrapText="1"/>
      <protection hidden="1"/>
    </xf>
    <xf numFmtId="0" fontId="2" fillId="0" borderId="8" xfId="20" applyNumberFormat="1" applyFont="1" applyFill="1" applyBorder="1" applyAlignment="1" applyProtection="1">
      <alignment horizontal="center" vertical="center"/>
      <protection hidden="1"/>
    </xf>
    <xf numFmtId="0" fontId="2" fillId="0" borderId="6" xfId="20" applyNumberFormat="1" applyFont="1" applyFill="1" applyBorder="1" applyAlignment="1" applyProtection="1">
      <alignment horizontal="center" vertical="center"/>
      <protection hidden="1"/>
    </xf>
    <xf numFmtId="0" fontId="2" fillId="0" borderId="1" xfId="20" applyNumberFormat="1" applyFont="1" applyFill="1" applyBorder="1" applyAlignment="1" applyProtection="1">
      <alignment horizontal="center" vertical="center"/>
      <protection hidden="1"/>
    </xf>
    <xf numFmtId="0" fontId="2" fillId="0" borderId="3" xfId="20" applyNumberFormat="1" applyFont="1" applyFill="1" applyBorder="1" applyAlignment="1" applyProtection="1">
      <alignment horizontal="center"/>
      <protection hidden="1"/>
    </xf>
    <xf numFmtId="0" fontId="2" fillId="0" borderId="9" xfId="20" applyNumberFormat="1" applyFont="1" applyFill="1" applyBorder="1" applyAlignment="1" applyProtection="1">
      <alignment horizontal="center"/>
      <protection hidden="1"/>
    </xf>
    <xf numFmtId="0" fontId="2" fillId="0" borderId="5" xfId="20" applyNumberFormat="1" applyFont="1" applyFill="1" applyBorder="1" applyAlignment="1" applyProtection="1">
      <alignment horizontal="center"/>
      <protection hidden="1"/>
    </xf>
    <xf numFmtId="0" fontId="2" fillId="0" borderId="10" xfId="20" applyNumberFormat="1" applyFont="1" applyFill="1" applyBorder="1" applyAlignment="1" applyProtection="1">
      <alignment horizontal="center" vertical="center"/>
      <protection hidden="1"/>
    </xf>
    <xf numFmtId="0" fontId="2" fillId="0" borderId="11" xfId="20" applyNumberFormat="1" applyFont="1" applyFill="1" applyBorder="1" applyAlignment="1" applyProtection="1">
      <alignment horizontal="center" vertical="center"/>
      <protection hidden="1"/>
    </xf>
    <xf numFmtId="0" fontId="2" fillId="0" borderId="12" xfId="20" applyNumberFormat="1" applyFont="1" applyFill="1" applyBorder="1" applyAlignment="1" applyProtection="1">
      <alignment horizontal="center" vertical="center"/>
      <protection hidden="1"/>
    </xf>
    <xf numFmtId="0" fontId="2" fillId="0" borderId="3" xfId="20" applyNumberFormat="1" applyFont="1" applyFill="1" applyBorder="1" applyAlignment="1" applyProtection="1">
      <alignment horizontal="center" vertical="center"/>
      <protection hidden="1"/>
    </xf>
    <xf numFmtId="0" fontId="2" fillId="0" borderId="9" xfId="20" applyNumberFormat="1" applyFont="1" applyFill="1" applyBorder="1" applyAlignment="1" applyProtection="1">
      <alignment horizontal="center" vertical="center"/>
      <protection hidden="1"/>
    </xf>
    <xf numFmtId="0" fontId="2" fillId="0" borderId="5" xfId="20" applyNumberFormat="1" applyFont="1" applyFill="1" applyBorder="1" applyAlignment="1" applyProtection="1">
      <alignment horizontal="center" vertical="center"/>
      <protection hidden="1"/>
    </xf>
    <xf numFmtId="0" fontId="4" fillId="0" borderId="6" xfId="20" applyNumberFormat="1" applyFont="1" applyFill="1" applyBorder="1" applyAlignment="1" applyProtection="1">
      <alignment horizontal="left"/>
      <protection hidden="1"/>
    </xf>
    <xf numFmtId="0" fontId="4" fillId="0" borderId="7" xfId="20" applyNumberFormat="1" applyFont="1" applyFill="1" applyBorder="1" applyAlignment="1" applyProtection="1">
      <alignment horizontal="left"/>
      <protection hidden="1"/>
    </xf>
    <xf numFmtId="0" fontId="4" fillId="0" borderId="2" xfId="20" applyNumberFormat="1" applyFont="1" applyFill="1" applyBorder="1" applyAlignment="1" applyProtection="1">
      <alignment horizontal="lef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abSelected="1" zoomScale="110" zoomScaleNormal="110" workbookViewId="0" topLeftCell="A40">
      <selection activeCell="I62" sqref="I62"/>
    </sheetView>
  </sheetViews>
  <sheetFormatPr defaultColWidth="9.140625" defaultRowHeight="12.75"/>
  <cols>
    <col min="1" max="1" width="13.28125" style="0" customWidth="1"/>
    <col min="4" max="4" width="9.140625" style="0" customWidth="1"/>
    <col min="5" max="5" width="9.28125" style="0" bestFit="1" customWidth="1"/>
    <col min="6" max="6" width="7.7109375" style="0" customWidth="1"/>
    <col min="7" max="7" width="7.421875" style="0" customWidth="1"/>
    <col min="8" max="8" width="11.8515625" style="0" customWidth="1"/>
    <col min="9" max="9" width="11.57421875" style="0" customWidth="1"/>
    <col min="10" max="10" width="11.140625" style="0" customWidth="1"/>
    <col min="13" max="14" width="12.140625" style="0" bestFit="1" customWidth="1"/>
  </cols>
  <sheetData>
    <row r="1" spans="1:11" ht="16.5" customHeight="1">
      <c r="A1" s="2"/>
      <c r="B1" s="2"/>
      <c r="C1" s="2"/>
      <c r="D1" s="2"/>
      <c r="E1" s="3"/>
      <c r="F1" s="3"/>
      <c r="G1" s="3"/>
      <c r="H1" s="2"/>
      <c r="I1" s="2"/>
      <c r="J1" s="2"/>
      <c r="K1" s="2"/>
    </row>
    <row r="2" spans="1:11" s="1" customFormat="1" ht="30.75" customHeight="1">
      <c r="A2" s="37" t="s">
        <v>37</v>
      </c>
      <c r="B2" s="37"/>
      <c r="C2" s="37"/>
      <c r="D2" s="37"/>
      <c r="E2" s="37"/>
      <c r="F2" s="37"/>
      <c r="G2" s="37"/>
      <c r="H2" s="37"/>
      <c r="I2" s="37"/>
      <c r="J2" s="37"/>
      <c r="K2" s="2"/>
    </row>
    <row r="3" spans="1:11" ht="12.75">
      <c r="A3" s="31"/>
      <c r="B3" s="31"/>
      <c r="C3" s="31"/>
      <c r="D3" s="38" t="s">
        <v>55</v>
      </c>
      <c r="E3" s="38"/>
      <c r="F3" s="38"/>
      <c r="G3" s="38"/>
      <c r="H3" s="32"/>
      <c r="I3" s="32"/>
      <c r="J3" s="32"/>
      <c r="K3" s="2"/>
    </row>
    <row r="4" spans="1:11" s="1" customFormat="1" ht="12.75">
      <c r="A4" s="7"/>
      <c r="B4" s="7"/>
      <c r="C4" s="7"/>
      <c r="D4" s="7"/>
      <c r="E4" s="7"/>
      <c r="F4" s="7"/>
      <c r="G4" s="7"/>
      <c r="H4" s="2"/>
      <c r="I4" s="2"/>
      <c r="J4" s="2"/>
      <c r="K4" s="2"/>
    </row>
    <row r="5" spans="1:11" ht="12.75">
      <c r="A5" s="5"/>
      <c r="B5" s="5"/>
      <c r="C5" s="5"/>
      <c r="D5" s="5"/>
      <c r="E5" s="5"/>
      <c r="F5" s="5"/>
      <c r="G5" s="5"/>
      <c r="H5" s="2"/>
      <c r="I5" s="2"/>
      <c r="J5" s="9" t="s">
        <v>51</v>
      </c>
      <c r="K5" s="2"/>
    </row>
    <row r="6" spans="1:11" ht="12.75">
      <c r="A6" s="45" t="s">
        <v>35</v>
      </c>
      <c r="B6" s="46"/>
      <c r="C6" s="46"/>
      <c r="D6" s="47"/>
      <c r="E6" s="39" t="s">
        <v>36</v>
      </c>
      <c r="F6" s="39"/>
      <c r="G6" s="40"/>
      <c r="H6" s="39" t="s">
        <v>56</v>
      </c>
      <c r="I6" s="39"/>
      <c r="J6" s="41"/>
      <c r="K6" s="5"/>
    </row>
    <row r="7" spans="1:11" ht="117" customHeight="1">
      <c r="A7" s="48"/>
      <c r="B7" s="49"/>
      <c r="C7" s="49"/>
      <c r="D7" s="50"/>
      <c r="E7" s="23" t="s">
        <v>34</v>
      </c>
      <c r="F7" s="24" t="s">
        <v>33</v>
      </c>
      <c r="G7" s="23" t="s">
        <v>32</v>
      </c>
      <c r="H7" s="24" t="s">
        <v>38</v>
      </c>
      <c r="I7" s="25" t="s">
        <v>49</v>
      </c>
      <c r="J7" s="26" t="s">
        <v>39</v>
      </c>
      <c r="K7" s="5"/>
    </row>
    <row r="8" spans="1:11" ht="12.75">
      <c r="A8" s="42">
        <v>1</v>
      </c>
      <c r="B8" s="43"/>
      <c r="C8" s="43"/>
      <c r="D8" s="44"/>
      <c r="E8" s="27">
        <v>2</v>
      </c>
      <c r="F8" s="28">
        <v>3</v>
      </c>
      <c r="G8" s="27">
        <v>4</v>
      </c>
      <c r="H8" s="28">
        <v>5</v>
      </c>
      <c r="I8" s="29">
        <v>6</v>
      </c>
      <c r="J8" s="30">
        <v>7</v>
      </c>
      <c r="K8" s="5"/>
    </row>
    <row r="9" spans="1:15" ht="24.75" customHeight="1">
      <c r="A9" s="33" t="s">
        <v>31</v>
      </c>
      <c r="B9" s="33"/>
      <c r="C9" s="33"/>
      <c r="D9" s="33"/>
      <c r="E9" s="11">
        <v>31</v>
      </c>
      <c r="F9" s="12" t="s">
        <v>0</v>
      </c>
      <c r="G9" s="12" t="s">
        <v>0</v>
      </c>
      <c r="H9" s="8">
        <f>H10+H15+H19+H24+H28+H30+H34+H36+H38+H40+H17</f>
        <v>280815.895</v>
      </c>
      <c r="I9" s="8">
        <f>I10+I15+I19+I24+I28+I30+I34+I36+I38+I40+I17</f>
        <v>276312.3258</v>
      </c>
      <c r="J9" s="20">
        <f>I9*100/H9</f>
        <v>98.39625559657154</v>
      </c>
      <c r="K9" s="10"/>
      <c r="M9" s="16"/>
      <c r="N9" s="17"/>
      <c r="O9" s="19"/>
    </row>
    <row r="10" spans="1:11" ht="12.75" customHeight="1">
      <c r="A10" s="33" t="s">
        <v>30</v>
      </c>
      <c r="B10" s="33"/>
      <c r="C10" s="33"/>
      <c r="D10" s="33"/>
      <c r="E10" s="11">
        <v>31</v>
      </c>
      <c r="F10" s="12">
        <v>1</v>
      </c>
      <c r="G10" s="12" t="s">
        <v>0</v>
      </c>
      <c r="H10" s="8">
        <f>H11+H12+H13+H14</f>
        <v>62157.519</v>
      </c>
      <c r="I10" s="8">
        <f>I11+I12+I13+I14</f>
        <v>60284.561</v>
      </c>
      <c r="J10" s="20">
        <f aca="true" t="shared" si="0" ref="J10:J61">I10*100/H10</f>
        <v>96.9867555363656</v>
      </c>
      <c r="K10" s="10"/>
    </row>
    <row r="11" spans="1:14" ht="54" customHeight="1">
      <c r="A11" s="33" t="s">
        <v>29</v>
      </c>
      <c r="B11" s="33"/>
      <c r="C11" s="33"/>
      <c r="D11" s="33"/>
      <c r="E11" s="11">
        <v>31</v>
      </c>
      <c r="F11" s="12">
        <v>1</v>
      </c>
      <c r="G11" s="12">
        <v>4</v>
      </c>
      <c r="H11" s="8">
        <v>30124.551</v>
      </c>
      <c r="I11" s="13">
        <v>29686.145</v>
      </c>
      <c r="J11" s="20">
        <f t="shared" si="0"/>
        <v>98.54468868266285</v>
      </c>
      <c r="K11" s="10"/>
      <c r="M11" s="14"/>
      <c r="N11" s="15"/>
    </row>
    <row r="12" spans="1:14" ht="12.75" customHeight="1">
      <c r="A12" s="33" t="s">
        <v>40</v>
      </c>
      <c r="B12" s="33"/>
      <c r="C12" s="33"/>
      <c r="D12" s="33"/>
      <c r="E12" s="11">
        <v>31</v>
      </c>
      <c r="F12" s="12">
        <v>1</v>
      </c>
      <c r="G12" s="12">
        <v>5</v>
      </c>
      <c r="H12" s="8">
        <v>0.2</v>
      </c>
      <c r="I12" s="8">
        <v>0</v>
      </c>
      <c r="J12" s="20">
        <f t="shared" si="0"/>
        <v>0</v>
      </c>
      <c r="K12" s="10"/>
      <c r="M12" s="14"/>
      <c r="N12" s="15"/>
    </row>
    <row r="13" spans="1:14" ht="12.75" customHeight="1">
      <c r="A13" s="33" t="s">
        <v>41</v>
      </c>
      <c r="B13" s="33"/>
      <c r="C13" s="33"/>
      <c r="D13" s="33"/>
      <c r="E13" s="11">
        <v>31</v>
      </c>
      <c r="F13" s="12">
        <v>1</v>
      </c>
      <c r="G13" s="12">
        <v>11</v>
      </c>
      <c r="H13" s="8">
        <v>550</v>
      </c>
      <c r="I13" s="8">
        <v>0</v>
      </c>
      <c r="J13" s="20">
        <f t="shared" si="0"/>
        <v>0</v>
      </c>
      <c r="K13" s="10"/>
      <c r="M13" s="14"/>
      <c r="N13" s="15"/>
    </row>
    <row r="14" spans="1:14" ht="12.75" customHeight="1">
      <c r="A14" s="33" t="s">
        <v>28</v>
      </c>
      <c r="B14" s="33"/>
      <c r="C14" s="33"/>
      <c r="D14" s="33"/>
      <c r="E14" s="11">
        <v>31</v>
      </c>
      <c r="F14" s="12">
        <v>1</v>
      </c>
      <c r="G14" s="12">
        <v>13</v>
      </c>
      <c r="H14" s="8">
        <v>31482.768</v>
      </c>
      <c r="I14" s="13">
        <v>30598.416</v>
      </c>
      <c r="J14" s="20">
        <f t="shared" si="0"/>
        <v>97.19099667475237</v>
      </c>
      <c r="K14" s="10"/>
      <c r="M14" s="14"/>
      <c r="N14" s="15"/>
    </row>
    <row r="15" spans="1:14" ht="12.75" customHeight="1">
      <c r="A15" s="33" t="s">
        <v>27</v>
      </c>
      <c r="B15" s="33"/>
      <c r="C15" s="33"/>
      <c r="D15" s="33"/>
      <c r="E15" s="11">
        <v>31</v>
      </c>
      <c r="F15" s="12">
        <v>2</v>
      </c>
      <c r="G15" s="12" t="s">
        <v>0</v>
      </c>
      <c r="H15" s="13">
        <f>H16</f>
        <v>1200.5</v>
      </c>
      <c r="I15" s="13">
        <f>I16</f>
        <v>1200.5</v>
      </c>
      <c r="J15" s="20">
        <f t="shared" si="0"/>
        <v>100</v>
      </c>
      <c r="K15" s="10"/>
      <c r="M15" s="14"/>
      <c r="N15" s="15"/>
    </row>
    <row r="16" spans="1:14" ht="12.75" customHeight="1">
      <c r="A16" s="33" t="s">
        <v>26</v>
      </c>
      <c r="B16" s="33"/>
      <c r="C16" s="33"/>
      <c r="D16" s="33"/>
      <c r="E16" s="11">
        <v>31</v>
      </c>
      <c r="F16" s="12">
        <v>2</v>
      </c>
      <c r="G16" s="12">
        <v>3</v>
      </c>
      <c r="H16" s="8">
        <v>1200.5</v>
      </c>
      <c r="I16" s="13">
        <v>1200.5</v>
      </c>
      <c r="J16" s="20">
        <f t="shared" si="0"/>
        <v>100</v>
      </c>
      <c r="K16" s="10"/>
      <c r="M16" s="14"/>
      <c r="N16" s="15"/>
    </row>
    <row r="17" spans="1:14" s="1" customFormat="1" ht="27.75" customHeight="1">
      <c r="A17" s="34" t="s">
        <v>53</v>
      </c>
      <c r="B17" s="35"/>
      <c r="C17" s="35"/>
      <c r="D17" s="36"/>
      <c r="E17" s="11">
        <v>31</v>
      </c>
      <c r="F17" s="12">
        <v>3</v>
      </c>
      <c r="G17" s="12" t="s">
        <v>0</v>
      </c>
      <c r="H17" s="8">
        <f>H18</f>
        <v>255.35</v>
      </c>
      <c r="I17" s="13">
        <f>I18</f>
        <v>255.35</v>
      </c>
      <c r="J17" s="20">
        <f t="shared" si="0"/>
        <v>100</v>
      </c>
      <c r="K17" s="10"/>
      <c r="M17" s="14"/>
      <c r="N17" s="15"/>
    </row>
    <row r="18" spans="1:14" s="1" customFormat="1" ht="12.75" customHeight="1">
      <c r="A18" s="34" t="s">
        <v>54</v>
      </c>
      <c r="B18" s="35"/>
      <c r="C18" s="35"/>
      <c r="D18" s="36"/>
      <c r="E18" s="11">
        <v>31</v>
      </c>
      <c r="F18" s="12">
        <v>3</v>
      </c>
      <c r="G18" s="12">
        <v>9</v>
      </c>
      <c r="H18" s="8">
        <v>255.35</v>
      </c>
      <c r="I18" s="13">
        <v>255.35</v>
      </c>
      <c r="J18" s="20"/>
      <c r="K18" s="10"/>
      <c r="M18" s="14"/>
      <c r="N18" s="15"/>
    </row>
    <row r="19" spans="1:14" ht="12.75" customHeight="1">
      <c r="A19" s="33" t="s">
        <v>42</v>
      </c>
      <c r="B19" s="33"/>
      <c r="C19" s="33"/>
      <c r="D19" s="33"/>
      <c r="E19" s="11">
        <v>31</v>
      </c>
      <c r="F19" s="12">
        <v>4</v>
      </c>
      <c r="G19" s="12" t="s">
        <v>0</v>
      </c>
      <c r="H19" s="8">
        <f>H20+H22+H23+H21</f>
        <v>1871.996</v>
      </c>
      <c r="I19" s="8">
        <f>I20+I22+I23+I21</f>
        <v>1605.5749999999998</v>
      </c>
      <c r="J19" s="20">
        <f t="shared" si="0"/>
        <v>85.76807856427041</v>
      </c>
      <c r="K19" s="10"/>
      <c r="M19" s="14"/>
      <c r="N19" s="15"/>
    </row>
    <row r="20" spans="1:14" ht="12.75" customHeight="1">
      <c r="A20" s="33" t="s">
        <v>43</v>
      </c>
      <c r="B20" s="33"/>
      <c r="C20" s="33"/>
      <c r="D20" s="33"/>
      <c r="E20" s="11">
        <v>31</v>
      </c>
      <c r="F20" s="12">
        <v>4</v>
      </c>
      <c r="G20" s="12">
        <v>5</v>
      </c>
      <c r="H20" s="8">
        <v>1025.2</v>
      </c>
      <c r="I20" s="8">
        <v>1014.146</v>
      </c>
      <c r="J20" s="20">
        <f t="shared" si="0"/>
        <v>98.92177136168551</v>
      </c>
      <c r="K20" s="10"/>
      <c r="M20" s="14"/>
      <c r="N20" s="15"/>
    </row>
    <row r="21" spans="1:14" s="1" customFormat="1" ht="12.75" customHeight="1">
      <c r="A21" s="33" t="s">
        <v>57</v>
      </c>
      <c r="B21" s="33"/>
      <c r="C21" s="33"/>
      <c r="D21" s="33"/>
      <c r="E21" s="11">
        <v>31</v>
      </c>
      <c r="F21" s="12">
        <v>4</v>
      </c>
      <c r="G21" s="12">
        <v>8</v>
      </c>
      <c r="H21" s="8">
        <v>370</v>
      </c>
      <c r="I21" s="8">
        <v>311.429</v>
      </c>
      <c r="J21" s="20">
        <f t="shared" si="0"/>
        <v>84.16999999999999</v>
      </c>
      <c r="K21" s="10"/>
      <c r="M21" s="14"/>
      <c r="N21" s="15"/>
    </row>
    <row r="22" spans="1:11" ht="12.75" customHeight="1">
      <c r="A22" s="33" t="s">
        <v>44</v>
      </c>
      <c r="B22" s="33"/>
      <c r="C22" s="33"/>
      <c r="D22" s="33"/>
      <c r="E22" s="11">
        <v>31</v>
      </c>
      <c r="F22" s="12">
        <v>4</v>
      </c>
      <c r="G22" s="12">
        <v>9</v>
      </c>
      <c r="H22" s="8">
        <v>296.796</v>
      </c>
      <c r="I22" s="8">
        <v>280</v>
      </c>
      <c r="J22" s="20">
        <f t="shared" si="0"/>
        <v>94.34089408213049</v>
      </c>
      <c r="K22" s="10"/>
    </row>
    <row r="23" spans="1:11" ht="24.75" customHeight="1">
      <c r="A23" s="33" t="s">
        <v>45</v>
      </c>
      <c r="B23" s="33"/>
      <c r="C23" s="33"/>
      <c r="D23" s="33"/>
      <c r="E23" s="11">
        <v>31</v>
      </c>
      <c r="F23" s="12">
        <v>4</v>
      </c>
      <c r="G23" s="12">
        <v>12</v>
      </c>
      <c r="H23" s="8">
        <v>180</v>
      </c>
      <c r="I23" s="8">
        <v>0</v>
      </c>
      <c r="J23" s="8">
        <f t="shared" si="0"/>
        <v>0</v>
      </c>
      <c r="K23" s="10"/>
    </row>
    <row r="24" spans="1:11" ht="24.75" customHeight="1">
      <c r="A24" s="33" t="s">
        <v>25</v>
      </c>
      <c r="B24" s="33"/>
      <c r="C24" s="33"/>
      <c r="D24" s="33"/>
      <c r="E24" s="11">
        <v>31</v>
      </c>
      <c r="F24" s="12">
        <v>5</v>
      </c>
      <c r="G24" s="12" t="s">
        <v>0</v>
      </c>
      <c r="H24" s="8">
        <f>H25+H26+H27</f>
        <v>154983.491</v>
      </c>
      <c r="I24" s="8">
        <f>I25+I26+I27</f>
        <v>153787.90149000002</v>
      </c>
      <c r="J24" s="8">
        <f t="shared" si="0"/>
        <v>99.2285697642467</v>
      </c>
      <c r="K24" s="10"/>
    </row>
    <row r="25" spans="1:14" ht="12.75" customHeight="1">
      <c r="A25" s="33" t="s">
        <v>46</v>
      </c>
      <c r="B25" s="33"/>
      <c r="C25" s="33"/>
      <c r="D25" s="33"/>
      <c r="E25" s="11">
        <v>31</v>
      </c>
      <c r="F25" s="12">
        <v>5</v>
      </c>
      <c r="G25" s="12">
        <v>1</v>
      </c>
      <c r="H25" s="8">
        <v>143098.04</v>
      </c>
      <c r="I25" s="8">
        <v>142566.77449</v>
      </c>
      <c r="J25" s="8">
        <f t="shared" si="0"/>
        <v>99.62874019099074</v>
      </c>
      <c r="K25" s="10"/>
      <c r="M25" s="14"/>
      <c r="N25" s="15"/>
    </row>
    <row r="26" spans="1:14" ht="12.75" customHeight="1">
      <c r="A26" s="33" t="s">
        <v>24</v>
      </c>
      <c r="B26" s="33"/>
      <c r="C26" s="33"/>
      <c r="D26" s="33"/>
      <c r="E26" s="11">
        <v>31</v>
      </c>
      <c r="F26" s="12">
        <v>5</v>
      </c>
      <c r="G26" s="12">
        <v>2</v>
      </c>
      <c r="H26" s="8">
        <v>10630</v>
      </c>
      <c r="I26" s="8">
        <v>9986.176</v>
      </c>
      <c r="J26" s="8">
        <f t="shared" si="0"/>
        <v>93.94333019755409</v>
      </c>
      <c r="K26" s="10"/>
      <c r="M26" s="14"/>
      <c r="N26" s="15"/>
    </row>
    <row r="27" spans="1:14" ht="12.75" customHeight="1">
      <c r="A27" s="33" t="s">
        <v>23</v>
      </c>
      <c r="B27" s="33"/>
      <c r="C27" s="33"/>
      <c r="D27" s="33"/>
      <c r="E27" s="11">
        <v>31</v>
      </c>
      <c r="F27" s="12">
        <v>5</v>
      </c>
      <c r="G27" s="12">
        <v>3</v>
      </c>
      <c r="H27" s="8">
        <v>1255.451</v>
      </c>
      <c r="I27" s="13">
        <v>1234.951</v>
      </c>
      <c r="J27" s="8">
        <f t="shared" si="0"/>
        <v>98.3671206602249</v>
      </c>
      <c r="K27" s="10"/>
      <c r="M27" s="14"/>
      <c r="N27" s="15"/>
    </row>
    <row r="28" spans="1:14" ht="12.75" customHeight="1">
      <c r="A28" s="33" t="s">
        <v>22</v>
      </c>
      <c r="B28" s="33"/>
      <c r="C28" s="33"/>
      <c r="D28" s="33"/>
      <c r="E28" s="11">
        <v>31</v>
      </c>
      <c r="F28" s="12">
        <v>8</v>
      </c>
      <c r="G28" s="12" t="s">
        <v>0</v>
      </c>
      <c r="H28" s="8">
        <f>H29</f>
        <v>20568.664</v>
      </c>
      <c r="I28" s="8">
        <f>I29</f>
        <v>20568.66453</v>
      </c>
      <c r="J28" s="8">
        <f t="shared" si="0"/>
        <v>100.00000257673516</v>
      </c>
      <c r="K28" s="10"/>
      <c r="M28" s="14"/>
      <c r="N28" s="15"/>
    </row>
    <row r="29" spans="1:14" ht="12.75" customHeight="1">
      <c r="A29" s="33" t="s">
        <v>21</v>
      </c>
      <c r="B29" s="33"/>
      <c r="C29" s="33"/>
      <c r="D29" s="33"/>
      <c r="E29" s="11">
        <v>31</v>
      </c>
      <c r="F29" s="12">
        <v>8</v>
      </c>
      <c r="G29" s="12">
        <v>1</v>
      </c>
      <c r="H29" s="8">
        <v>20568.664</v>
      </c>
      <c r="I29" s="13">
        <v>20568.66453</v>
      </c>
      <c r="J29" s="8">
        <f t="shared" si="0"/>
        <v>100.00000257673516</v>
      </c>
      <c r="K29" s="10"/>
      <c r="M29" s="14"/>
      <c r="N29" s="15"/>
    </row>
    <row r="30" spans="1:14" ht="12.75" customHeight="1">
      <c r="A30" s="33" t="s">
        <v>5</v>
      </c>
      <c r="B30" s="33"/>
      <c r="C30" s="33"/>
      <c r="D30" s="33"/>
      <c r="E30" s="11">
        <v>31</v>
      </c>
      <c r="F30" s="12">
        <v>10</v>
      </c>
      <c r="G30" s="12" t="s">
        <v>0</v>
      </c>
      <c r="H30" s="8">
        <f>H31+H32+H33</f>
        <v>3700.5999999999995</v>
      </c>
      <c r="I30" s="8">
        <f>I31+I32+I33</f>
        <v>3470.9970000000003</v>
      </c>
      <c r="J30" s="8">
        <f t="shared" si="0"/>
        <v>93.79551964546292</v>
      </c>
      <c r="K30" s="10"/>
      <c r="M30" s="14"/>
      <c r="N30" s="15"/>
    </row>
    <row r="31" spans="1:14" ht="12.75" customHeight="1">
      <c r="A31" s="33" t="s">
        <v>20</v>
      </c>
      <c r="B31" s="33"/>
      <c r="C31" s="33"/>
      <c r="D31" s="33"/>
      <c r="E31" s="11">
        <v>31</v>
      </c>
      <c r="F31" s="12">
        <v>10</v>
      </c>
      <c r="G31" s="12">
        <v>1</v>
      </c>
      <c r="H31" s="8">
        <v>21.6</v>
      </c>
      <c r="I31" s="13">
        <v>21.6</v>
      </c>
      <c r="J31" s="8">
        <f t="shared" si="0"/>
        <v>100</v>
      </c>
      <c r="K31" s="10"/>
      <c r="M31" s="14"/>
      <c r="N31" s="15"/>
    </row>
    <row r="32" spans="1:11" ht="12.75" customHeight="1">
      <c r="A32" s="33" t="s">
        <v>3</v>
      </c>
      <c r="B32" s="33"/>
      <c r="C32" s="33"/>
      <c r="D32" s="33"/>
      <c r="E32" s="11">
        <v>31</v>
      </c>
      <c r="F32" s="12">
        <v>10</v>
      </c>
      <c r="G32" s="12">
        <v>4</v>
      </c>
      <c r="H32" s="8">
        <v>2549.7</v>
      </c>
      <c r="I32" s="8">
        <v>2320.097</v>
      </c>
      <c r="J32" s="8">
        <f t="shared" si="0"/>
        <v>90.99490136094444</v>
      </c>
      <c r="K32" s="10"/>
    </row>
    <row r="33" spans="1:11" ht="12.75" customHeight="1">
      <c r="A33" s="33" t="s">
        <v>19</v>
      </c>
      <c r="B33" s="33"/>
      <c r="C33" s="33"/>
      <c r="D33" s="33"/>
      <c r="E33" s="11">
        <v>31</v>
      </c>
      <c r="F33" s="12">
        <v>10</v>
      </c>
      <c r="G33" s="12">
        <v>6</v>
      </c>
      <c r="H33" s="8">
        <v>1129.3</v>
      </c>
      <c r="I33" s="13">
        <v>1129.3</v>
      </c>
      <c r="J33" s="8">
        <f t="shared" si="0"/>
        <v>100</v>
      </c>
      <c r="K33" s="10"/>
    </row>
    <row r="34" spans="1:11" s="1" customFormat="1" ht="12.75" customHeight="1">
      <c r="A34" s="34" t="s">
        <v>2</v>
      </c>
      <c r="B34" s="35"/>
      <c r="C34" s="35"/>
      <c r="D34" s="36"/>
      <c r="E34" s="11">
        <v>31</v>
      </c>
      <c r="F34" s="12">
        <v>11</v>
      </c>
      <c r="G34" s="12" t="s">
        <v>0</v>
      </c>
      <c r="H34" s="8">
        <f>H35</f>
        <v>26189.654</v>
      </c>
      <c r="I34" s="8">
        <f>I35</f>
        <v>25340.43478</v>
      </c>
      <c r="J34" s="8">
        <f t="shared" si="0"/>
        <v>96.75742482126722</v>
      </c>
      <c r="K34" s="10"/>
    </row>
    <row r="35" spans="1:14" s="1" customFormat="1" ht="12.75" customHeight="1">
      <c r="A35" s="34" t="s">
        <v>48</v>
      </c>
      <c r="B35" s="35"/>
      <c r="C35" s="35"/>
      <c r="D35" s="36"/>
      <c r="E35" s="11">
        <v>31</v>
      </c>
      <c r="F35" s="12">
        <v>11</v>
      </c>
      <c r="G35" s="12">
        <v>2</v>
      </c>
      <c r="H35" s="8">
        <v>26189.654</v>
      </c>
      <c r="I35" s="13">
        <v>25340.43478</v>
      </c>
      <c r="J35" s="8">
        <f t="shared" si="0"/>
        <v>96.75742482126722</v>
      </c>
      <c r="K35" s="10"/>
      <c r="M35" s="14"/>
      <c r="N35" s="15"/>
    </row>
    <row r="36" spans="1:14" ht="12.75" customHeight="1">
      <c r="A36" s="33" t="s">
        <v>18</v>
      </c>
      <c r="B36" s="33"/>
      <c r="C36" s="33"/>
      <c r="D36" s="33"/>
      <c r="E36" s="11">
        <v>31</v>
      </c>
      <c r="F36" s="12">
        <v>12</v>
      </c>
      <c r="G36" s="12" t="s">
        <v>0</v>
      </c>
      <c r="H36" s="8">
        <f>H37</f>
        <v>552.89</v>
      </c>
      <c r="I36" s="8">
        <f>I37</f>
        <v>552.89</v>
      </c>
      <c r="J36" s="8">
        <f t="shared" si="0"/>
        <v>100</v>
      </c>
      <c r="K36" s="10"/>
      <c r="M36" s="14"/>
      <c r="N36" s="15"/>
    </row>
    <row r="37" spans="1:14" ht="12.75" customHeight="1">
      <c r="A37" s="33" t="s">
        <v>17</v>
      </c>
      <c r="B37" s="33"/>
      <c r="C37" s="33"/>
      <c r="D37" s="33"/>
      <c r="E37" s="11">
        <v>31</v>
      </c>
      <c r="F37" s="12">
        <v>12</v>
      </c>
      <c r="G37" s="12">
        <v>2</v>
      </c>
      <c r="H37" s="8">
        <v>552.89</v>
      </c>
      <c r="I37" s="13">
        <v>552.89</v>
      </c>
      <c r="J37" s="8">
        <f t="shared" si="0"/>
        <v>100</v>
      </c>
      <c r="K37" s="10"/>
      <c r="M37" s="14"/>
      <c r="N37" s="15"/>
    </row>
    <row r="38" spans="1:14" ht="24.75" customHeight="1">
      <c r="A38" s="33" t="s">
        <v>16</v>
      </c>
      <c r="B38" s="33"/>
      <c r="C38" s="33"/>
      <c r="D38" s="33"/>
      <c r="E38" s="11">
        <v>31</v>
      </c>
      <c r="F38" s="12">
        <v>13</v>
      </c>
      <c r="G38" s="12" t="s">
        <v>0</v>
      </c>
      <c r="H38" s="8">
        <f>H39</f>
        <v>930</v>
      </c>
      <c r="I38" s="8">
        <f>I39</f>
        <v>840.221</v>
      </c>
      <c r="J38" s="8">
        <f t="shared" si="0"/>
        <v>90.34634408602152</v>
      </c>
      <c r="K38" s="10"/>
      <c r="M38" s="14"/>
      <c r="N38" s="15"/>
    </row>
    <row r="39" spans="1:14" ht="24.75" customHeight="1">
      <c r="A39" s="33" t="s">
        <v>15</v>
      </c>
      <c r="B39" s="33"/>
      <c r="C39" s="33"/>
      <c r="D39" s="33"/>
      <c r="E39" s="11">
        <v>31</v>
      </c>
      <c r="F39" s="12">
        <v>13</v>
      </c>
      <c r="G39" s="12">
        <v>1</v>
      </c>
      <c r="H39" s="8">
        <v>930</v>
      </c>
      <c r="I39" s="13">
        <v>840.221</v>
      </c>
      <c r="J39" s="8">
        <f t="shared" si="0"/>
        <v>90.34634408602152</v>
      </c>
      <c r="K39" s="10"/>
      <c r="M39" s="14"/>
      <c r="N39" s="15"/>
    </row>
    <row r="40" spans="1:11" ht="39" customHeight="1">
      <c r="A40" s="33" t="s">
        <v>14</v>
      </c>
      <c r="B40" s="33"/>
      <c r="C40" s="33"/>
      <c r="D40" s="33"/>
      <c r="E40" s="11">
        <v>31</v>
      </c>
      <c r="F40" s="12">
        <v>14</v>
      </c>
      <c r="G40" s="12" t="s">
        <v>0</v>
      </c>
      <c r="H40" s="8">
        <f>H41+H42</f>
        <v>8405.231</v>
      </c>
      <c r="I40" s="8">
        <f>I41+I42</f>
        <v>8405.231</v>
      </c>
      <c r="J40" s="8">
        <f t="shared" si="0"/>
        <v>100</v>
      </c>
      <c r="K40" s="10"/>
    </row>
    <row r="41" spans="1:14" ht="39.75" customHeight="1">
      <c r="A41" s="33" t="s">
        <v>13</v>
      </c>
      <c r="B41" s="33"/>
      <c r="C41" s="33"/>
      <c r="D41" s="33"/>
      <c r="E41" s="11">
        <v>31</v>
      </c>
      <c r="F41" s="12">
        <v>14</v>
      </c>
      <c r="G41" s="12">
        <v>1</v>
      </c>
      <c r="H41" s="8">
        <v>7500</v>
      </c>
      <c r="I41" s="13">
        <v>7500</v>
      </c>
      <c r="J41" s="8">
        <f t="shared" si="0"/>
        <v>100</v>
      </c>
      <c r="K41" s="10"/>
      <c r="M41" s="14"/>
      <c r="N41" s="15"/>
    </row>
    <row r="42" spans="1:14" s="1" customFormat="1" ht="24.75" customHeight="1">
      <c r="A42" s="34" t="s">
        <v>52</v>
      </c>
      <c r="B42" s="35"/>
      <c r="C42" s="35"/>
      <c r="D42" s="36"/>
      <c r="E42" s="11">
        <v>31</v>
      </c>
      <c r="F42" s="12">
        <v>14</v>
      </c>
      <c r="G42" s="12">
        <v>3</v>
      </c>
      <c r="H42" s="8">
        <v>905.231</v>
      </c>
      <c r="I42" s="13">
        <v>905.231</v>
      </c>
      <c r="J42" s="8">
        <f aca="true" t="shared" si="1" ref="J42">I42*100/H42</f>
        <v>100</v>
      </c>
      <c r="K42" s="10"/>
      <c r="M42" s="14"/>
      <c r="N42" s="15"/>
    </row>
    <row r="43" spans="1:14" ht="24.75" customHeight="1">
      <c r="A43" s="33" t="s">
        <v>12</v>
      </c>
      <c r="B43" s="33"/>
      <c r="C43" s="33"/>
      <c r="D43" s="33"/>
      <c r="E43" s="11">
        <v>40</v>
      </c>
      <c r="F43" s="12" t="s">
        <v>0</v>
      </c>
      <c r="G43" s="12" t="s">
        <v>0</v>
      </c>
      <c r="H43" s="8">
        <f>H44+H46+H48+H54+H57</f>
        <v>422497.99199999997</v>
      </c>
      <c r="I43" s="8">
        <f>I44+I46+I48+I54+I57</f>
        <v>417109.92600000004</v>
      </c>
      <c r="J43" s="8">
        <f t="shared" si="0"/>
        <v>98.72471204549537</v>
      </c>
      <c r="K43" s="10"/>
      <c r="M43" s="14"/>
      <c r="N43" s="15"/>
    </row>
    <row r="44" spans="1:14" ht="12.75" customHeight="1">
      <c r="A44" s="33" t="s">
        <v>30</v>
      </c>
      <c r="B44" s="33"/>
      <c r="C44" s="33"/>
      <c r="D44" s="33"/>
      <c r="E44" s="11">
        <v>40</v>
      </c>
      <c r="F44" s="12">
        <v>1</v>
      </c>
      <c r="G44" s="12" t="s">
        <v>0</v>
      </c>
      <c r="H44" s="8">
        <f>H45</f>
        <v>15</v>
      </c>
      <c r="I44" s="8">
        <f>I45</f>
        <v>14.4</v>
      </c>
      <c r="J44" s="8">
        <f t="shared" si="0"/>
        <v>96</v>
      </c>
      <c r="K44" s="10"/>
      <c r="M44" s="14"/>
      <c r="N44" s="15"/>
    </row>
    <row r="45" spans="1:14" ht="12.75" customHeight="1">
      <c r="A45" s="33" t="s">
        <v>28</v>
      </c>
      <c r="B45" s="33"/>
      <c r="C45" s="33"/>
      <c r="D45" s="33"/>
      <c r="E45" s="11">
        <v>40</v>
      </c>
      <c r="F45" s="12">
        <v>1</v>
      </c>
      <c r="G45" s="12">
        <v>13</v>
      </c>
      <c r="H45" s="8">
        <v>15</v>
      </c>
      <c r="I45" s="8">
        <v>14.4</v>
      </c>
      <c r="J45" s="8">
        <f t="shared" si="0"/>
        <v>96</v>
      </c>
      <c r="K45" s="10"/>
      <c r="M45" s="14"/>
      <c r="N45" s="15"/>
    </row>
    <row r="46" spans="1:14" ht="12.75" customHeight="1">
      <c r="A46" s="33" t="s">
        <v>42</v>
      </c>
      <c r="B46" s="33"/>
      <c r="C46" s="33"/>
      <c r="D46" s="33"/>
      <c r="E46" s="11">
        <v>40</v>
      </c>
      <c r="F46" s="12">
        <v>4</v>
      </c>
      <c r="G46" s="12" t="s">
        <v>0</v>
      </c>
      <c r="H46" s="8">
        <f>H47</f>
        <v>963.109</v>
      </c>
      <c r="I46" s="8">
        <f>I47</f>
        <v>963.109</v>
      </c>
      <c r="J46" s="8">
        <f t="shared" si="0"/>
        <v>100</v>
      </c>
      <c r="K46" s="10"/>
      <c r="M46" s="14"/>
      <c r="N46" s="15"/>
    </row>
    <row r="47" spans="1:14" ht="12.75" customHeight="1">
      <c r="A47" s="33" t="s">
        <v>47</v>
      </c>
      <c r="B47" s="33"/>
      <c r="C47" s="33"/>
      <c r="D47" s="33"/>
      <c r="E47" s="11">
        <v>40</v>
      </c>
      <c r="F47" s="12">
        <v>4</v>
      </c>
      <c r="G47" s="12">
        <v>1</v>
      </c>
      <c r="H47" s="8">
        <v>963.109</v>
      </c>
      <c r="I47" s="8">
        <v>963.109</v>
      </c>
      <c r="J47" s="8">
        <f t="shared" si="0"/>
        <v>100</v>
      </c>
      <c r="K47" s="10"/>
      <c r="M47" s="14"/>
      <c r="N47" s="15"/>
    </row>
    <row r="48" spans="1:14" ht="12.75" customHeight="1">
      <c r="A48" s="33" t="s">
        <v>11</v>
      </c>
      <c r="B48" s="33"/>
      <c r="C48" s="33"/>
      <c r="D48" s="33"/>
      <c r="E48" s="11">
        <v>40</v>
      </c>
      <c r="F48" s="12">
        <v>7</v>
      </c>
      <c r="G48" s="12" t="s">
        <v>0</v>
      </c>
      <c r="H48" s="8">
        <f>H49+H50+H51+H52+H53</f>
        <v>373492.897</v>
      </c>
      <c r="I48" s="8">
        <f>I49+I50+I51+I52+I53</f>
        <v>368807.032</v>
      </c>
      <c r="J48" s="8">
        <f t="shared" si="0"/>
        <v>98.74539381133131</v>
      </c>
      <c r="K48" s="10"/>
      <c r="M48" s="14"/>
      <c r="N48" s="15"/>
    </row>
    <row r="49" spans="1:14" ht="12.75" customHeight="1">
      <c r="A49" s="33" t="s">
        <v>10</v>
      </c>
      <c r="B49" s="33"/>
      <c r="C49" s="33"/>
      <c r="D49" s="33"/>
      <c r="E49" s="11">
        <v>40</v>
      </c>
      <c r="F49" s="12">
        <v>7</v>
      </c>
      <c r="G49" s="12">
        <v>1</v>
      </c>
      <c r="H49" s="8">
        <v>103477.58</v>
      </c>
      <c r="I49" s="13">
        <v>101574.381</v>
      </c>
      <c r="J49" s="8">
        <f t="shared" si="0"/>
        <v>98.16076197375315</v>
      </c>
      <c r="K49" s="10"/>
      <c r="M49" s="14"/>
      <c r="N49" s="15"/>
    </row>
    <row r="50" spans="1:14" ht="12.75" customHeight="1">
      <c r="A50" s="33" t="s">
        <v>9</v>
      </c>
      <c r="B50" s="33"/>
      <c r="C50" s="33"/>
      <c r="D50" s="33"/>
      <c r="E50" s="11">
        <v>40</v>
      </c>
      <c r="F50" s="12">
        <v>7</v>
      </c>
      <c r="G50" s="12">
        <v>2</v>
      </c>
      <c r="H50" s="8">
        <v>198751.092</v>
      </c>
      <c r="I50" s="13">
        <v>196020.32</v>
      </c>
      <c r="J50" s="8">
        <f t="shared" si="0"/>
        <v>98.62603421570131</v>
      </c>
      <c r="K50" s="10"/>
      <c r="M50" s="14"/>
      <c r="N50" s="15"/>
    </row>
    <row r="51" spans="1:14" ht="12.75" customHeight="1">
      <c r="A51" s="33" t="s">
        <v>8</v>
      </c>
      <c r="B51" s="33"/>
      <c r="C51" s="33"/>
      <c r="D51" s="33"/>
      <c r="E51" s="11">
        <v>40</v>
      </c>
      <c r="F51" s="12">
        <v>7</v>
      </c>
      <c r="G51" s="12">
        <v>3</v>
      </c>
      <c r="H51" s="8">
        <v>48731.951</v>
      </c>
      <c r="I51" s="13">
        <v>48731.951</v>
      </c>
      <c r="J51" s="8">
        <f t="shared" si="0"/>
        <v>99.99999999999999</v>
      </c>
      <c r="K51" s="10"/>
      <c r="M51" s="14"/>
      <c r="N51" s="15"/>
    </row>
    <row r="52" spans="1:14" ht="12.75" customHeight="1">
      <c r="A52" s="33" t="s">
        <v>7</v>
      </c>
      <c r="B52" s="33"/>
      <c r="C52" s="33"/>
      <c r="D52" s="33"/>
      <c r="E52" s="11">
        <v>40</v>
      </c>
      <c r="F52" s="12">
        <v>7</v>
      </c>
      <c r="G52" s="12">
        <v>7</v>
      </c>
      <c r="H52" s="8">
        <v>570</v>
      </c>
      <c r="I52" s="13">
        <v>531.635</v>
      </c>
      <c r="J52" s="8">
        <f t="shared" si="0"/>
        <v>93.26929824561404</v>
      </c>
      <c r="K52" s="10"/>
      <c r="M52" s="16"/>
      <c r="N52" s="17"/>
    </row>
    <row r="53" spans="1:14" ht="12.75" customHeight="1">
      <c r="A53" s="33" t="s">
        <v>6</v>
      </c>
      <c r="B53" s="33"/>
      <c r="C53" s="33"/>
      <c r="D53" s="33"/>
      <c r="E53" s="11">
        <v>40</v>
      </c>
      <c r="F53" s="12">
        <v>7</v>
      </c>
      <c r="G53" s="12">
        <v>9</v>
      </c>
      <c r="H53" s="8">
        <v>21962.274</v>
      </c>
      <c r="I53" s="13">
        <v>21948.745</v>
      </c>
      <c r="J53" s="8">
        <f t="shared" si="0"/>
        <v>99.93839891078673</v>
      </c>
      <c r="K53" s="10"/>
      <c r="M53" s="16"/>
      <c r="N53" s="18"/>
    </row>
    <row r="54" spans="1:11" ht="12.75" customHeight="1">
      <c r="A54" s="33" t="s">
        <v>5</v>
      </c>
      <c r="B54" s="33"/>
      <c r="C54" s="33"/>
      <c r="D54" s="33"/>
      <c r="E54" s="11">
        <v>40</v>
      </c>
      <c r="F54" s="12">
        <v>10</v>
      </c>
      <c r="G54" s="12" t="s">
        <v>0</v>
      </c>
      <c r="H54" s="8">
        <f>H55+H56</f>
        <v>12993.887999999999</v>
      </c>
      <c r="I54" s="8">
        <f>I55+I56</f>
        <v>12346.373</v>
      </c>
      <c r="J54" s="8">
        <f t="shared" si="0"/>
        <v>95.0167725010405</v>
      </c>
      <c r="K54" s="10"/>
    </row>
    <row r="55" spans="1:11" ht="12.75" customHeight="1">
      <c r="A55" s="33" t="s">
        <v>4</v>
      </c>
      <c r="B55" s="33"/>
      <c r="C55" s="33"/>
      <c r="D55" s="33"/>
      <c r="E55" s="11">
        <v>40</v>
      </c>
      <c r="F55" s="12">
        <v>10</v>
      </c>
      <c r="G55" s="12">
        <v>3</v>
      </c>
      <c r="H55" s="8">
        <v>7868.888</v>
      </c>
      <c r="I55" s="13">
        <v>7305.131</v>
      </c>
      <c r="J55" s="8">
        <f t="shared" si="0"/>
        <v>92.83562048411414</v>
      </c>
      <c r="K55" s="10"/>
    </row>
    <row r="56" spans="1:11" ht="12.75" customHeight="1">
      <c r="A56" s="33" t="s">
        <v>3</v>
      </c>
      <c r="B56" s="33"/>
      <c r="C56" s="33"/>
      <c r="D56" s="33"/>
      <c r="E56" s="11">
        <v>40</v>
      </c>
      <c r="F56" s="12">
        <v>10</v>
      </c>
      <c r="G56" s="12">
        <v>4</v>
      </c>
      <c r="H56" s="8">
        <v>5125</v>
      </c>
      <c r="I56" s="13">
        <v>5041.242</v>
      </c>
      <c r="J56" s="8">
        <f t="shared" si="0"/>
        <v>98.36569756097562</v>
      </c>
      <c r="K56" s="10"/>
    </row>
    <row r="57" spans="1:11" ht="12.75" customHeight="1">
      <c r="A57" s="33" t="s">
        <v>2</v>
      </c>
      <c r="B57" s="33"/>
      <c r="C57" s="33"/>
      <c r="D57" s="33"/>
      <c r="E57" s="11">
        <v>40</v>
      </c>
      <c r="F57" s="12">
        <v>11</v>
      </c>
      <c r="G57" s="12" t="s">
        <v>0</v>
      </c>
      <c r="H57" s="8">
        <f>H58+H59+H60</f>
        <v>35033.098</v>
      </c>
      <c r="I57" s="8">
        <f>I58+I59+I60</f>
        <v>34979.011999999995</v>
      </c>
      <c r="J57" s="8">
        <f t="shared" si="0"/>
        <v>99.84561456711593</v>
      </c>
      <c r="K57" s="10"/>
    </row>
    <row r="58" spans="1:11" ht="12.75" customHeight="1">
      <c r="A58" s="33" t="s">
        <v>1</v>
      </c>
      <c r="B58" s="33"/>
      <c r="C58" s="33"/>
      <c r="D58" s="33"/>
      <c r="E58" s="11">
        <v>40</v>
      </c>
      <c r="F58" s="12">
        <v>11</v>
      </c>
      <c r="G58" s="12">
        <v>1</v>
      </c>
      <c r="H58" s="8">
        <v>575.7</v>
      </c>
      <c r="I58" s="13">
        <v>522.615</v>
      </c>
      <c r="J58" s="8">
        <f t="shared" si="0"/>
        <v>90.77905158936946</v>
      </c>
      <c r="K58" s="10"/>
    </row>
    <row r="59" spans="1:11" s="1" customFormat="1" ht="12.75" customHeight="1">
      <c r="A59" s="33" t="s">
        <v>48</v>
      </c>
      <c r="B59" s="33"/>
      <c r="C59" s="33"/>
      <c r="D59" s="33"/>
      <c r="E59" s="11">
        <v>40</v>
      </c>
      <c r="F59" s="12">
        <v>11</v>
      </c>
      <c r="G59" s="12">
        <v>2</v>
      </c>
      <c r="H59" s="8">
        <v>33429.828</v>
      </c>
      <c r="I59" s="13">
        <v>33428.827</v>
      </c>
      <c r="J59" s="8">
        <f aca="true" t="shared" si="2" ref="J59:J60">I59*100/H59</f>
        <v>99.99700566811171</v>
      </c>
      <c r="K59" s="10"/>
    </row>
    <row r="60" spans="1:11" s="1" customFormat="1" ht="12.75" customHeight="1">
      <c r="A60" s="33" t="s">
        <v>58</v>
      </c>
      <c r="B60" s="33"/>
      <c r="C60" s="33"/>
      <c r="D60" s="33"/>
      <c r="E60" s="11">
        <v>40</v>
      </c>
      <c r="F60" s="12">
        <v>11</v>
      </c>
      <c r="G60" s="12">
        <v>3</v>
      </c>
      <c r="H60" s="8">
        <v>1027.57</v>
      </c>
      <c r="I60" s="13">
        <v>1027.57</v>
      </c>
      <c r="J60" s="8">
        <f t="shared" si="2"/>
        <v>100</v>
      </c>
      <c r="K60" s="10"/>
    </row>
    <row r="61" spans="1:11" ht="12.75">
      <c r="A61" s="51" t="s">
        <v>50</v>
      </c>
      <c r="B61" s="52"/>
      <c r="C61" s="52"/>
      <c r="D61" s="52"/>
      <c r="E61" s="52"/>
      <c r="F61" s="52"/>
      <c r="G61" s="53"/>
      <c r="H61" s="21">
        <f>H9+H43</f>
        <v>703313.887</v>
      </c>
      <c r="I61" s="21">
        <f>I9+I43+0.01</f>
        <v>693422.2618</v>
      </c>
      <c r="J61" s="22">
        <f t="shared" si="0"/>
        <v>98.5935689053158</v>
      </c>
      <c r="K61" s="6"/>
    </row>
    <row r="62" spans="1:11" ht="12.75">
      <c r="A62" s="2"/>
      <c r="B62" s="2"/>
      <c r="C62" s="2"/>
      <c r="D62" s="2"/>
      <c r="E62" s="2"/>
      <c r="F62" s="2"/>
      <c r="G62" s="2"/>
      <c r="H62" s="4"/>
      <c r="I62" s="2"/>
      <c r="J62" s="4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</sheetData>
  <mergeCells count="59">
    <mergeCell ref="A59:D59"/>
    <mergeCell ref="A60:D60"/>
    <mergeCell ref="A21:D21"/>
    <mergeCell ref="A61:G61"/>
    <mergeCell ref="A34:D34"/>
    <mergeCell ref="A35:D35"/>
    <mergeCell ref="A42:D42"/>
    <mergeCell ref="A33:D33"/>
    <mergeCell ref="A37:D37"/>
    <mergeCell ref="A54:D54"/>
    <mergeCell ref="A38:D38"/>
    <mergeCell ref="A40:D40"/>
    <mergeCell ref="A44:D44"/>
    <mergeCell ref="A39:D39"/>
    <mergeCell ref="A41:D41"/>
    <mergeCell ref="A43:D43"/>
    <mergeCell ref="A45:D45"/>
    <mergeCell ref="A52:D52"/>
    <mergeCell ref="A55:D55"/>
    <mergeCell ref="H6:J6"/>
    <mergeCell ref="A9:D9"/>
    <mergeCell ref="A10:D10"/>
    <mergeCell ref="A15:D15"/>
    <mergeCell ref="A8:D8"/>
    <mergeCell ref="A6:D7"/>
    <mergeCell ref="A14:D14"/>
    <mergeCell ref="A20:D20"/>
    <mergeCell ref="A2:J2"/>
    <mergeCell ref="D3:G3"/>
    <mergeCell ref="A56:D56"/>
    <mergeCell ref="A47:D47"/>
    <mergeCell ref="A49:D49"/>
    <mergeCell ref="A46:D46"/>
    <mergeCell ref="A53:D53"/>
    <mergeCell ref="A19:D19"/>
    <mergeCell ref="A24:D24"/>
    <mergeCell ref="A30:D30"/>
    <mergeCell ref="A36:D36"/>
    <mergeCell ref="A31:D31"/>
    <mergeCell ref="A26:D26"/>
    <mergeCell ref="A32:D32"/>
    <mergeCell ref="E6:G6"/>
    <mergeCell ref="A18:D18"/>
    <mergeCell ref="A58:D58"/>
    <mergeCell ref="A11:D11"/>
    <mergeCell ref="A12:D12"/>
    <mergeCell ref="A13:D13"/>
    <mergeCell ref="A22:D22"/>
    <mergeCell ref="A23:D23"/>
    <mergeCell ref="A25:D25"/>
    <mergeCell ref="A27:D27"/>
    <mergeCell ref="A29:D29"/>
    <mergeCell ref="A28:D28"/>
    <mergeCell ref="A48:D48"/>
    <mergeCell ref="A50:D50"/>
    <mergeCell ref="A51:D51"/>
    <mergeCell ref="A57:D57"/>
    <mergeCell ref="A16:D16"/>
    <mergeCell ref="A17:D17"/>
  </mergeCells>
  <printOptions/>
  <pageMargins left="0.7086614173228347" right="0.31496062992125984" top="0.35433070866141736" bottom="0.35433070866141736" header="0.31496062992125984" footer="0.31496062992125984"/>
  <pageSetup fitToHeight="2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2022-10-07T13:39:30Z</cp:lastPrinted>
  <dcterms:created xsi:type="dcterms:W3CDTF">2022-04-06T09:29:44Z</dcterms:created>
  <dcterms:modified xsi:type="dcterms:W3CDTF">2024-01-24T12:10:50Z</dcterms:modified>
  <cp:category/>
  <cp:version/>
  <cp:contentType/>
  <cp:contentStatus/>
</cp:coreProperties>
</file>