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Бюджет_1" sheetId="1" r:id="rId1"/>
  </sheets>
  <definedNames>
    <definedName name="_xlnm.Print_Titles" localSheetId="0">'Бюджет_1'!$7:$7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<sst xmlns="http://schemas.openxmlformats.org/spreadsheetml/2006/main" count="100" uniqueCount="62">
  <si>
    <t/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</si>
  <si>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</si>
  <si>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</si>
  <si>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</si>
  <si>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</si>
  <si>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</si>
  <si>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</si>
  <si>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</si>
  <si>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</si>
  <si>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</si>
  <si>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</si>
  <si>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</si>
  <si>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Общеэкономические вопросы</t>
  </si>
  <si>
    <t>НАЦИОНАЛЬНАЯ ЭКОНОМИКА</t>
  </si>
  <si>
    <t>Другие общегосударственные вопросы</t>
  </si>
  <si>
    <t>ОБЩЕГОСУДАРСТВЕННЫЕ ВОПРОСЫ</t>
  </si>
  <si>
    <t>Муниципальное учреждение "Районное управление образования и по делам молодежи"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</si>
  <si>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</si>
  <si>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</si>
  <si>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</si>
  <si>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</si>
  <si>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</si>
  <si>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</si>
  <si>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Другие вопросы в области социальной политики</t>
  </si>
  <si>
    <t>Пенсионное обеспечение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</si>
  <si>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</si>
  <si>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</si>
  <si>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</si>
  <si>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</si>
  <si>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</si>
  <si>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</si>
  <si>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Дорожное хозяйство (дорожные фонды)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</si>
  <si>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</si>
  <si>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</si>
  <si>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</si>
  <si>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</si>
  <si>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</si>
  <si>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</si>
  <si>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</si>
  <si>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</si>
  <si>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Лахденпохского муниципального района</t>
  </si>
  <si>
    <t>подраздела</t>
  </si>
  <si>
    <t>раздела</t>
  </si>
  <si>
    <t>Наименование</t>
  </si>
  <si>
    <t>Код</t>
  </si>
  <si>
    <t>(тыс.рублей)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</si>
  <si>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</si>
  <si>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Информация о расходовании средств бюджета Лахденпохского муниципального района  в разрезе глав, разделов и подразделов классификации расходов бюджетов бюджетной системы Российской Федерации </t>
  </si>
  <si>
    <t>Бюджетные ассигнования  (планы)</t>
  </si>
  <si>
    <t>% исполнения</t>
  </si>
  <si>
    <t>Другие вопросы в области национальной экономики</t>
  </si>
  <si>
    <t>Исполнение</t>
  </si>
  <si>
    <t>ГРБС  Лахденпохского муниципального района</t>
  </si>
  <si>
    <t>ИТОГО</t>
  </si>
  <si>
    <t>2022 год</t>
  </si>
  <si>
    <t>Массовый спорт</t>
  </si>
  <si>
    <t>Прочие межбюджетные трансферты общего характера</t>
  </si>
  <si>
    <t>в 3 квартале 2021 года по сравлению с 3 кварталом 2022 года</t>
  </si>
  <si>
    <t>Иные дотации</t>
  </si>
  <si>
    <t>2023 год</t>
  </si>
  <si>
    <t>Совет Лахденпохского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</si>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</sst>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;[Red]\-#,##0.00;0.00"/>
    <numFmt numFmtId="165" formatCode="00"/>
    <numFmt numFmtId="166" formatCode="000"/>
    <numFmt numFmtId="167" formatCode="#,##0.00_ ;[Red]\-#,##0.00\ "/>
    <numFmt numFmtId="168" formatCode="000.0000"/>
    <numFmt numFmtId="169" formatCode="000.000000"/>
    <numFmt numFmtId="170" formatCode="00.000000"/>
  </numFmts>
  <fonts count="8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12">
    <xf numFmtId="0" fontId="0" fillId="0" borderId="0" xfId="0"/>
    <xf numFmtId="0" fontId="3" fillId="0" borderId="0" xfId="0" applyFont="1" applyAlignment="1">
      <alignment horizontal="right"/>
    </xf>
    <xf numFmtId="166" fontId="3" fillId="0" borderId="1" xfId="0" applyNumberFormat="1" applyFont="1" applyFill="1" applyBorder="1" applyAlignment="1" applyProtection="1">
      <alignment/>
      <protection hidden="1"/>
    </xf>
    <xf numFmtId="165" fontId="3" fillId="0" borderId="1" xfId="0" applyNumberFormat="1" applyFont="1" applyFill="1" applyBorder="1" applyAlignment="1" applyProtection="1">
      <alignment/>
      <protection hidden="1"/>
    </xf>
    <xf numFmtId="4" fontId="4" fillId="0" borderId="2" xfId="0" applyNumberFormat="1" applyFont="1" applyBorder="1"/>
    <xf numFmtId="4" fontId="4" fillId="0" borderId="2" xfId="0" applyNumberFormat="1" applyFont="1" applyFill="1" applyBorder="1" applyAlignment="1" applyProtection="1">
      <alignment/>
      <protection hidden="1"/>
    </xf>
    <xf numFmtId="4" fontId="4" fillId="0" borderId="3" xfId="0" applyNumberFormat="1" applyFont="1" applyBorder="1"/>
    <xf numFmtId="4" fontId="4" fillId="0" borderId="3" xfId="0" applyNumberFormat="1" applyFont="1" applyFill="1" applyBorder="1" applyAlignment="1" applyProtection="1">
      <alignment/>
      <protection hidden="1"/>
    </xf>
    <xf numFmtId="4" fontId="4" fillId="0" borderId="3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4" fillId="0" borderId="0" xfId="0" applyNumberFormat="1" applyFont="1" applyFill="1" applyAlignment="1" applyProtection="1">
      <alignment horizontal="right" vertical="top" wrapText="1"/>
      <protection hidden="1"/>
    </xf>
    <xf numFmtId="0" fontId="0" fillId="0" borderId="0" xfId="0" applyFont="1"/>
    <xf numFmtId="0" fontId="2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/>
      <protection hidden="1"/>
    </xf>
    <xf numFmtId="4" fontId="0" fillId="0" borderId="0" xfId="0" applyNumberFormat="1" applyFont="1"/>
    <xf numFmtId="164" fontId="4" fillId="0" borderId="3" xfId="20" applyNumberFormat="1" applyFont="1" applyFill="1" applyBorder="1" applyAlignment="1" applyProtection="1">
      <alignment/>
      <protection hidden="1"/>
    </xf>
    <xf numFmtId="1" fontId="2" fillId="0" borderId="0" xfId="0" applyNumberFormat="1" applyFont="1" applyFill="1" applyAlignment="1" applyProtection="1">
      <alignment/>
      <protection hidden="1"/>
    </xf>
    <xf numFmtId="164" fontId="5" fillId="0" borderId="3" xfId="20" applyNumberFormat="1" applyFont="1" applyFill="1" applyBorder="1" applyAlignment="1" applyProtection="1">
      <alignment/>
      <protection hidden="1"/>
    </xf>
    <xf numFmtId="164" fontId="5" fillId="0" borderId="3" xfId="0" applyNumberFormat="1" applyFont="1" applyFill="1" applyBorder="1" applyAlignment="1" applyProtection="1">
      <alignment/>
      <protection hidden="1"/>
    </xf>
    <xf numFmtId="165" fontId="3" fillId="0" borderId="0" xfId="0" applyNumberFormat="1" applyFont="1" applyFill="1" applyBorder="1" applyAlignment="1" applyProtection="1">
      <alignment/>
      <protection hidden="1"/>
    </xf>
    <xf numFmtId="164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166" fontId="3" fillId="0" borderId="0" xfId="0" applyNumberFormat="1" applyFont="1" applyFill="1" applyBorder="1" applyAlignment="1" applyProtection="1">
      <alignment/>
      <protection hidden="1"/>
    </xf>
    <xf numFmtId="4" fontId="3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20" applyNumberFormat="1" applyFont="1" applyFill="1" applyBorder="1" applyAlignment="1" applyProtection="1">
      <alignment/>
      <protection hidden="1"/>
    </xf>
    <xf numFmtId="166" fontId="3" fillId="0" borderId="0" xfId="20" applyNumberFormat="1" applyFont="1" applyFill="1" applyBorder="1" applyAlignment="1" applyProtection="1">
      <alignment/>
      <protection hidden="1"/>
    </xf>
    <xf numFmtId="165" fontId="3" fillId="0" borderId="0" xfId="20" applyNumberFormat="1" applyFont="1" applyFill="1" applyBorder="1" applyAlignment="1" applyProtection="1">
      <alignment/>
      <protection hidden="1"/>
    </xf>
    <xf numFmtId="167" fontId="0" fillId="0" borderId="0" xfId="0" applyNumberFormat="1" applyFill="1" applyBorder="1" applyProtection="1">
      <protection hidden="1"/>
    </xf>
    <xf numFmtId="4" fontId="4" fillId="0" borderId="3" xfId="0" applyNumberFormat="1" applyFont="1" applyFill="1" applyBorder="1"/>
    <xf numFmtId="168" fontId="3" fillId="0" borderId="0" xfId="20" applyNumberFormat="1" applyFont="1" applyFill="1" applyBorder="1" applyAlignment="1" applyProtection="1">
      <alignment/>
      <protection hidden="1"/>
    </xf>
    <xf numFmtId="169" fontId="3" fillId="0" borderId="0" xfId="20" applyNumberFormat="1" applyFont="1" applyFill="1" applyBorder="1" applyAlignment="1" applyProtection="1">
      <alignment/>
      <protection hidden="1"/>
    </xf>
    <xf numFmtId="169" fontId="3" fillId="0" borderId="0" xfId="0" applyNumberFormat="1" applyFont="1" applyFill="1" applyBorder="1" applyAlignment="1" applyProtection="1">
      <alignment/>
      <protection hidden="1"/>
    </xf>
    <xf numFmtId="170" fontId="3" fillId="0" borderId="0" xfId="0" applyNumberFormat="1" applyFont="1" applyFill="1" applyBorder="1" applyAlignment="1" applyProtection="1">
      <alignment/>
      <protection hidden="1"/>
    </xf>
    <xf numFmtId="0" fontId="3" fillId="0" borderId="3" xfId="0" applyFont="1" applyBorder="1" applyAlignment="1">
      <alignment horizontal="center" vertical="center"/>
    </xf>
    <xf numFmtId="166" fontId="3" fillId="0" borderId="4" xfId="0" applyNumberFormat="1" applyFont="1" applyFill="1" applyBorder="1" applyAlignment="1" applyProtection="1">
      <alignment/>
      <protection hidden="1"/>
    </xf>
    <xf numFmtId="165" fontId="3" fillId="0" borderId="4" xfId="0" applyNumberFormat="1" applyFont="1" applyFill="1" applyBorder="1" applyAlignment="1" applyProtection="1">
      <alignment/>
      <protection hidden="1"/>
    </xf>
    <xf numFmtId="4" fontId="4" fillId="0" borderId="3" xfId="0" applyNumberFormat="1" applyFont="1" applyBorder="1" applyAlignment="1">
      <alignment horizontal="right"/>
    </xf>
    <xf numFmtId="0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/>
      <protection hidden="1"/>
    </xf>
    <xf numFmtId="4" fontId="6" fillId="0" borderId="3" xfId="0" applyNumberFormat="1" applyFont="1" applyBorder="1"/>
    <xf numFmtId="4" fontId="6" fillId="0" borderId="3" xfId="0" applyNumberFormat="1" applyFont="1" applyFill="1" applyBorder="1" applyAlignment="1" applyProtection="1">
      <alignment/>
      <protection hidden="1"/>
    </xf>
    <xf numFmtId="0" fontId="1" fillId="0" borderId="0" xfId="0" applyNumberFormat="1" applyFont="1" applyFill="1" applyAlignment="1" applyProtection="1">
      <alignment horizontal="center" vertical="top" wrapText="1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166" fontId="3" fillId="0" borderId="3" xfId="0" applyNumberFormat="1" applyFont="1" applyFill="1" applyBorder="1" applyAlignment="1" applyProtection="1">
      <alignment wrapText="1"/>
      <protection hidden="1"/>
    </xf>
    <xf numFmtId="166" fontId="3" fillId="0" borderId="5" xfId="0" applyNumberFormat="1" applyFont="1" applyFill="1" applyBorder="1" applyAlignment="1" applyProtection="1">
      <alignment wrapText="1"/>
      <protection hidden="1"/>
    </xf>
    <xf numFmtId="166" fontId="3" fillId="0" borderId="6" xfId="0" applyNumberFormat="1" applyFont="1" applyFill="1" applyBorder="1" applyAlignment="1" applyProtection="1">
      <alignment wrapText="1"/>
      <protection hidden="1"/>
    </xf>
    <xf numFmtId="0" fontId="3" fillId="0" borderId="3" xfId="0" applyFont="1" applyBorder="1" applyAlignment="1">
      <alignment horizontal="center" vertical="center"/>
    </xf>
    <xf numFmtId="166" fontId="3" fillId="0" borderId="1" xfId="0" applyNumberFormat="1" applyFont="1" applyFill="1" applyBorder="1" applyAlignment="1" applyProtection="1">
      <alignment horizontal="left" wrapText="1"/>
      <protection hidden="1"/>
    </xf>
    <xf numFmtId="166" fontId="3" fillId="0" borderId="7" xfId="0" applyNumberFormat="1" applyFont="1" applyFill="1" applyBorder="1" applyAlignment="1" applyProtection="1">
      <alignment horizontal="left" wrapText="1"/>
      <protection hidden="1"/>
    </xf>
    <xf numFmtId="166" fontId="3" fillId="0" borderId="8" xfId="0" applyNumberFormat="1" applyFont="1" applyFill="1" applyBorder="1" applyAlignment="1" applyProtection="1">
      <alignment horizontal="left" wrapText="1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7" xfId="0" applyNumberFormat="1" applyFont="1" applyFill="1" applyBorder="1" applyAlignment="1" applyProtection="1">
      <alignment horizontal="center"/>
      <protection hidden="1"/>
    </xf>
    <xf numFmtId="0" fontId="3" fillId="0" borderId="8" xfId="0" applyNumberFormat="1" applyFont="1" applyFill="1" applyBorder="1" applyAlignment="1" applyProtection="1">
      <alignment horizontal="center"/>
      <protection hidden="1"/>
    </xf>
    <xf numFmtId="0" fontId="2" fillId="0" borderId="6" xfId="0" applyNumberFormat="1" applyFont="1" applyFill="1" applyBorder="1" applyAlignment="1" applyProtection="1">
      <alignment horizontal="center"/>
      <protection hidden="1"/>
    </xf>
    <xf numFmtId="0" fontId="2" fillId="0" borderId="7" xfId="0" applyNumberFormat="1" applyFont="1" applyFill="1" applyBorder="1" applyAlignment="1" applyProtection="1">
      <alignment horizontal="center"/>
      <protection hidden="1"/>
    </xf>
    <xf numFmtId="0" fontId="2" fillId="0" borderId="8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alignment horizontal="center" vertical="center"/>
      <protection hidden="1"/>
    </xf>
    <xf numFmtId="166" fontId="3" fillId="0" borderId="2" xfId="0" applyNumberFormat="1" applyFont="1" applyFill="1" applyBorder="1" applyAlignment="1" applyProtection="1">
      <alignment wrapText="1"/>
      <protection hidden="1"/>
    </xf>
    <xf numFmtId="166" fontId="3" fillId="0" borderId="9" xfId="0" applyNumberFormat="1" applyFont="1" applyFill="1" applyBorder="1" applyAlignment="1" applyProtection="1">
      <alignment wrapText="1"/>
      <protection hidden="1"/>
    </xf>
    <xf numFmtId="166" fontId="3" fillId="0" borderId="10" xfId="0" applyNumberFormat="1" applyFont="1" applyFill="1" applyBorder="1" applyAlignment="1" applyProtection="1">
      <alignment wrapText="1"/>
      <protection hidden="1"/>
    </xf>
    <xf numFmtId="0" fontId="3" fillId="0" borderId="11" xfId="0" applyNumberFormat="1" applyFont="1" applyFill="1" applyBorder="1" applyAlignment="1" applyProtection="1">
      <alignment horizontal="center" vertical="top"/>
      <protection hidden="1"/>
    </xf>
    <xf numFmtId="0" fontId="3" fillId="0" borderId="12" xfId="0" applyNumberFormat="1" applyFont="1" applyFill="1" applyBorder="1" applyAlignment="1" applyProtection="1">
      <alignment horizontal="center" vertical="top"/>
      <protection hidden="1"/>
    </xf>
    <xf numFmtId="0" fontId="3" fillId="0" borderId="13" xfId="0" applyNumberFormat="1" applyFont="1" applyFill="1" applyBorder="1" applyAlignment="1" applyProtection="1">
      <alignment horizontal="center" vertical="top"/>
      <protection hidden="1"/>
    </xf>
    <xf numFmtId="0" fontId="3" fillId="0" borderId="4" xfId="0" applyNumberFormat="1" applyFont="1" applyFill="1" applyBorder="1" applyAlignment="1" applyProtection="1">
      <alignment horizontal="center" vertical="top"/>
      <protection hidden="1"/>
    </xf>
    <xf numFmtId="0" fontId="3" fillId="0" borderId="14" xfId="0" applyNumberFormat="1" applyFont="1" applyFill="1" applyBorder="1" applyAlignment="1" applyProtection="1">
      <alignment horizontal="center" vertical="top"/>
      <protection hidden="1"/>
    </xf>
    <xf numFmtId="0" fontId="3" fillId="0" borderId="15" xfId="0" applyNumberFormat="1" applyFont="1" applyFill="1" applyBorder="1" applyAlignment="1" applyProtection="1">
      <alignment horizontal="center" vertical="top"/>
      <protection hidden="1"/>
    </xf>
    <xf numFmtId="166" fontId="3" fillId="2" borderId="3" xfId="0" applyNumberFormat="1" applyFont="1" applyFill="1" applyBorder="1" applyAlignment="1" applyProtection="1">
      <alignment wrapText="1"/>
      <protection hidden="1"/>
    </xf>
    <xf numFmtId="166" fontId="3" fillId="2" borderId="5" xfId="0" applyNumberFormat="1" applyFont="1" applyFill="1" applyBorder="1" applyAlignment="1" applyProtection="1">
      <alignment wrapText="1"/>
      <protection hidden="1"/>
    </xf>
    <xf numFmtId="164" fontId="3" fillId="0" borderId="16" xfId="0" applyNumberFormat="1" applyFont="1" applyFill="1" applyBorder="1" applyAlignment="1" applyProtection="1">
      <alignment/>
      <protection hidden="1"/>
    </xf>
    <xf numFmtId="164" fontId="3" fillId="0" borderId="17" xfId="0" applyNumberFormat="1" applyFont="1" applyFill="1" applyBorder="1" applyAlignment="1" applyProtection="1">
      <alignment/>
      <protection hidden="1"/>
    </xf>
    <xf numFmtId="164" fontId="3" fillId="0" borderId="3" xfId="20" applyNumberFormat="1" applyFont="1" applyFill="1" applyBorder="1" applyAlignment="1" applyProtection="1">
      <alignment/>
      <protection hidden="1"/>
    </xf>
    <xf numFmtId="164" fontId="3" fillId="0" borderId="18" xfId="20" applyNumberFormat="1" applyFont="1" applyFill="1" applyBorder="1" applyAlignment="1" applyProtection="1">
      <alignment/>
      <protection hidden="1"/>
    </xf>
    <xf numFmtId="164" fontId="7" fillId="0" borderId="3" xfId="20" applyNumberFormat="1" applyFont="1" applyFill="1" applyBorder="1" applyAlignment="1" applyProtection="1">
      <alignment/>
      <protection hidden="1"/>
    </xf>
    <xf numFmtId="164" fontId="3" fillId="0" borderId="16" xfId="0" applyNumberFormat="1" applyFont="1" applyFill="1" applyBorder="1" applyAlignment="1" applyProtection="1">
      <alignment/>
      <protection hidden="1"/>
    </xf>
    <xf numFmtId="164" fontId="3" fillId="0" borderId="3" xfId="20" applyNumberFormat="1" applyFont="1" applyFill="1" applyBorder="1" applyAlignment="1" applyProtection="1">
      <alignment/>
      <protection hidden="1"/>
    </xf>
    <xf numFmtId="164" fontId="3" fillId="0" borderId="16" xfId="0" applyNumberFormat="1" applyFont="1" applyFill="1" applyBorder="1" applyAlignment="1" applyProtection="1">
      <alignment/>
      <protection hidden="1"/>
    </xf>
    <xf numFmtId="164" fontId="3" fillId="0" borderId="3" xfId="20" applyNumberFormat="1" applyFont="1" applyFill="1" applyBorder="1" applyAlignment="1" applyProtection="1">
      <alignment/>
      <protection hidden="1"/>
    </xf>
    <xf numFmtId="164" fontId="3" fillId="0" borderId="16" xfId="0" applyNumberFormat="1" applyFont="1" applyFill="1" applyBorder="1" applyAlignment="1" applyProtection="1">
      <alignment/>
      <protection hidden="1"/>
    </xf>
    <xf numFmtId="164" fontId="3" fillId="0" borderId="3" xfId="20" applyNumberFormat="1" applyFont="1" applyFill="1" applyBorder="1" applyAlignment="1" applyProtection="1">
      <alignment/>
      <protection hidden="1"/>
    </xf>
    <xf numFmtId="164" fontId="7" fillId="0" borderId="3" xfId="20" applyNumberFormat="1" applyFont="1" applyFill="1" applyBorder="1" applyAlignment="1" applyProtection="1">
      <alignment/>
      <protection hidden="1"/>
    </xf>
    <xf numFmtId="164" fontId="3" fillId="0" borderId="16" xfId="0" applyNumberFormat="1" applyFont="1" applyFill="1" applyBorder="1" applyAlignment="1" applyProtection="1">
      <alignment/>
      <protection hidden="1"/>
    </xf>
    <xf numFmtId="164" fontId="3" fillId="0" borderId="3" xfId="20" applyNumberFormat="1" applyFont="1" applyFill="1" applyBorder="1" applyAlignment="1" applyProtection="1">
      <alignment/>
      <protection hidden="1"/>
    </xf>
    <xf numFmtId="164" fontId="3" fillId="0" borderId="16" xfId="0" applyNumberFormat="1" applyFont="1" applyFill="1" applyBorder="1" applyAlignment="1" applyProtection="1">
      <alignment/>
      <protection hidden="1"/>
    </xf>
    <xf numFmtId="164" fontId="3" fillId="0" borderId="3" xfId="20" applyNumberFormat="1" applyFont="1" applyFill="1" applyBorder="1" applyAlignment="1" applyProtection="1">
      <alignment/>
      <protection hidden="1"/>
    </xf>
    <xf numFmtId="166" fontId="3" fillId="2" borderId="6" xfId="0" applyNumberFormat="1" applyFont="1" applyFill="1" applyBorder="1" applyAlignment="1" applyProtection="1">
      <alignment wrapText="1"/>
      <protection hidden="1"/>
    </xf>
    <xf numFmtId="166" fontId="3" fillId="2" borderId="1" xfId="0" applyNumberFormat="1" applyFont="1" applyFill="1" applyBorder="1" applyAlignment="1" applyProtection="1">
      <alignment/>
      <protection hidden="1"/>
    </xf>
    <xf numFmtId="165" fontId="3" fillId="2" borderId="1" xfId="0" applyNumberFormat="1" applyFont="1" applyFill="1" applyBorder="1" applyAlignment="1" applyProtection="1">
      <alignment/>
      <protection hidden="1"/>
    </xf>
    <xf numFmtId="4" fontId="4" fillId="2" borderId="3" xfId="0" applyNumberFormat="1" applyFont="1" applyFill="1" applyBorder="1"/>
    <xf numFmtId="4" fontId="4" fillId="2" borderId="3" xfId="0" applyNumberFormat="1" applyFont="1" applyFill="1" applyBorder="1" applyAlignment="1" applyProtection="1">
      <alignment/>
      <protection hidden="1"/>
    </xf>
    <xf numFmtId="164" fontId="3" fillId="0" borderId="16" xfId="0" applyNumberFormat="1" applyFont="1" applyFill="1" applyBorder="1" applyAlignment="1" applyProtection="1">
      <alignment/>
      <protection hidden="1"/>
    </xf>
    <xf numFmtId="164" fontId="3" fillId="0" borderId="3" xfId="20" applyNumberFormat="1" applyFont="1" applyFill="1" applyBorder="1" applyAlignment="1" applyProtection="1">
      <alignment/>
      <protection hidden="1"/>
    </xf>
    <xf numFmtId="0" fontId="0" fillId="0" borderId="0" xfId="0" applyFont="1" applyFill="1"/>
    <xf numFmtId="164" fontId="7" fillId="0" borderId="3" xfId="20" applyNumberFormat="1" applyFont="1" applyFill="1" applyBorder="1" applyAlignment="1" applyProtection="1">
      <alignment/>
      <protection hidden="1"/>
    </xf>
    <xf numFmtId="164" fontId="3" fillId="0" borderId="16" xfId="0" applyNumberFormat="1" applyFont="1" applyFill="1" applyBorder="1" applyAlignment="1" applyProtection="1">
      <alignment/>
      <protection hidden="1"/>
    </xf>
    <xf numFmtId="164" fontId="3" fillId="0" borderId="3" xfId="20" applyNumberFormat="1" applyFont="1" applyFill="1" applyBorder="1" applyAlignment="1" applyProtection="1">
      <alignment/>
      <protection hidden="1"/>
    </xf>
    <xf numFmtId="164" fontId="3" fillId="0" borderId="16" xfId="0" applyNumberFormat="1" applyFont="1" applyFill="1" applyBorder="1" applyAlignment="1" applyProtection="1">
      <alignment/>
      <protection hidden="1"/>
    </xf>
    <xf numFmtId="164" fontId="3" fillId="0" borderId="3" xfId="20" applyNumberFormat="1" applyFont="1" applyFill="1" applyBorder="1" applyAlignment="1" applyProtection="1">
      <alignment/>
      <protection hidden="1"/>
    </xf>
    <xf numFmtId="164" fontId="3" fillId="0" borderId="16" xfId="0" applyNumberFormat="1" applyFont="1" applyFill="1" applyBorder="1" applyAlignment="1" applyProtection="1">
      <alignment/>
      <protection hidden="1"/>
    </xf>
    <xf numFmtId="164" fontId="3" fillId="0" borderId="3" xfId="20" applyNumberFormat="1" applyFont="1" applyFill="1" applyBorder="1" applyAlignment="1" applyProtection="1">
      <alignment/>
      <protection hidden="1"/>
    </xf>
    <xf numFmtId="164" fontId="3" fillId="0" borderId="16" xfId="0" applyNumberFormat="1" applyFont="1" applyFill="1" applyBorder="1" applyAlignment="1" applyProtection="1">
      <alignment/>
      <protection hidden="1"/>
    </xf>
    <xf numFmtId="164" fontId="3" fillId="0" borderId="3" xfId="20" applyNumberFormat="1" applyFont="1" applyFill="1" applyBorder="1" applyAlignment="1" applyProtection="1">
      <alignment/>
      <protection hidden="1"/>
    </xf>
    <xf numFmtId="164" fontId="3" fillId="0" borderId="16" xfId="0" applyNumberFormat="1" applyFont="1" applyFill="1" applyBorder="1" applyAlignment="1" applyProtection="1">
      <alignment/>
      <protection hidden="1"/>
    </xf>
    <xf numFmtId="164" fontId="3" fillId="0" borderId="3" xfId="20" applyNumberFormat="1" applyFont="1" applyFill="1" applyBorder="1" applyAlignment="1" applyProtection="1">
      <alignment/>
      <protection hidden="1"/>
    </xf>
    <xf numFmtId="164" fontId="7" fillId="0" borderId="3" xfId="20" applyNumberFormat="1" applyFont="1" applyFill="1" applyBorder="1" applyAlignment="1" applyProtection="1">
      <alignment/>
      <protection hidden="1"/>
    </xf>
    <xf numFmtId="164" fontId="7" fillId="0" borderId="1" xfId="20" applyNumberFormat="1" applyFont="1" applyFill="1" applyBorder="1" applyAlignment="1" applyProtection="1">
      <alignment/>
      <protection hidden="1"/>
    </xf>
    <xf numFmtId="164" fontId="7" fillId="0" borderId="16" xfId="0" applyNumberFormat="1" applyFont="1" applyFill="1" applyBorder="1" applyAlignment="1" applyProtection="1">
      <alignment/>
      <protection hidden="1"/>
    </xf>
    <xf numFmtId="164" fontId="3" fillId="0" borderId="16" xfId="0" applyNumberFormat="1" applyFont="1" applyFill="1" applyBorder="1" applyAlignment="1" applyProtection="1">
      <alignment/>
      <protection hidden="1"/>
    </xf>
    <xf numFmtId="164" fontId="3" fillId="0" borderId="19" xfId="0" applyNumberFormat="1" applyFont="1" applyFill="1" applyBorder="1" applyAlignment="1" applyProtection="1">
      <alignment/>
      <protection hidden="1"/>
    </xf>
    <xf numFmtId="164" fontId="3" fillId="0" borderId="3" xfId="20" applyNumberFormat="1" applyFont="1" applyFill="1" applyBorder="1" applyAlignment="1" applyProtection="1">
      <alignment/>
      <protection hidden="1"/>
    </xf>
    <xf numFmtId="164" fontId="3" fillId="0" borderId="20" xfId="20" applyNumberFormat="1" applyFont="1" applyFill="1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showGridLines="0" tabSelected="1" workbookViewId="0" topLeftCell="A40">
      <selection activeCell="V66" sqref="V66"/>
    </sheetView>
  </sheetViews>
  <sheetFormatPr defaultColWidth="9.140625" defaultRowHeight="12.75"/>
  <cols>
    <col min="1" max="1" width="1.1484375" style="11" customWidth="1"/>
    <col min="2" max="2" width="0.85546875" style="11" customWidth="1"/>
    <col min="3" max="3" width="0.71875" style="11" customWidth="1"/>
    <col min="4" max="7" width="0.5625" style="11" customWidth="1"/>
    <col min="8" max="9" width="0.71875" style="11" customWidth="1"/>
    <col min="10" max="10" width="0.5625" style="11" customWidth="1"/>
    <col min="11" max="11" width="32.57421875" style="11" customWidth="1"/>
    <col min="12" max="12" width="10.421875" style="11" customWidth="1"/>
    <col min="13" max="13" width="8.00390625" style="11" customWidth="1"/>
    <col min="14" max="14" width="7.00390625" style="11" customWidth="1"/>
    <col min="15" max="15" width="15.8515625" style="11" customWidth="1"/>
    <col min="16" max="16" width="14.8515625" style="11" customWidth="1"/>
    <col min="17" max="17" width="13.7109375" style="11" customWidth="1"/>
    <col min="18" max="18" width="15.00390625" style="11" customWidth="1"/>
    <col min="19" max="19" width="13.28125" style="11" customWidth="1"/>
    <col min="20" max="20" width="13.8515625" style="11" customWidth="1"/>
    <col min="21" max="21" width="9.140625" style="11" customWidth="1"/>
    <col min="22" max="23" width="16.57421875" style="11" customWidth="1"/>
    <col min="24" max="221" width="9.140625" style="11" customWidth="1"/>
    <col min="222" max="16384" width="9.140625" style="11" customWidth="1"/>
  </cols>
  <sheetData>
    <row r="1" spans="1:17" ht="12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0" t="s">
        <v>46</v>
      </c>
      <c r="L1" s="10"/>
      <c r="M1" s="10"/>
      <c r="N1" s="10"/>
      <c r="O1" s="9"/>
      <c r="P1" s="9"/>
      <c r="Q1" s="9"/>
    </row>
    <row r="2" spans="1:20" ht="26.25" customHeight="1">
      <c r="A2" s="43" t="s">
        <v>47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17.25" customHeight="1">
      <c r="A3" s="44" t="s">
        <v>57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ht="18" customHeight="1">
      <c r="A4" s="12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2"/>
      <c r="O4" s="9"/>
      <c r="P4" s="9"/>
      <c r="Q4" s="9"/>
      <c r="T4" s="1" t="s">
        <v>45</v>
      </c>
    </row>
    <row r="5" spans="1:20" ht="18" customHeight="1">
      <c r="A5" s="62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4"/>
      <c r="L5" s="58" t="s">
        <v>44</v>
      </c>
      <c r="M5" s="58"/>
      <c r="N5" s="58"/>
      <c r="O5" s="48" t="s">
        <v>54</v>
      </c>
      <c r="P5" s="48"/>
      <c r="Q5" s="48"/>
      <c r="R5" s="48" t="s">
        <v>59</v>
      </c>
      <c r="S5" s="48"/>
      <c r="T5" s="48"/>
    </row>
    <row r="6" spans="1:20" ht="71.25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7"/>
      <c r="L6" s="37" t="s">
        <v>52</v>
      </c>
      <c r="M6" s="37" t="s">
        <v>42</v>
      </c>
      <c r="N6" s="37" t="s">
        <v>41</v>
      </c>
      <c r="O6" s="37" t="s">
        <v>48</v>
      </c>
      <c r="P6" s="38" t="s">
        <v>51</v>
      </c>
      <c r="Q6" s="37" t="s">
        <v>49</v>
      </c>
      <c r="R6" s="39" t="s">
        <v>48</v>
      </c>
      <c r="S6" s="33" t="s">
        <v>51</v>
      </c>
      <c r="T6" s="39" t="s">
        <v>49</v>
      </c>
    </row>
    <row r="7" spans="1:20" ht="12.75" customHeight="1" thickBot="1">
      <c r="A7" s="52">
        <v>1</v>
      </c>
      <c r="B7" s="53"/>
      <c r="C7" s="53"/>
      <c r="D7" s="53"/>
      <c r="E7" s="53"/>
      <c r="F7" s="53"/>
      <c r="G7" s="53"/>
      <c r="H7" s="53"/>
      <c r="I7" s="53"/>
      <c r="J7" s="53"/>
      <c r="K7" s="54"/>
      <c r="L7" s="40">
        <v>2</v>
      </c>
      <c r="M7" s="40">
        <v>3</v>
      </c>
      <c r="N7" s="40">
        <v>4</v>
      </c>
      <c r="O7" s="40">
        <v>5</v>
      </c>
      <c r="P7" s="38">
        <v>6</v>
      </c>
      <c r="Q7" s="38">
        <v>7</v>
      </c>
      <c r="R7" s="33">
        <v>8</v>
      </c>
      <c r="S7" s="33">
        <v>9</v>
      </c>
      <c r="T7" s="33">
        <v>10</v>
      </c>
    </row>
    <row r="8" spans="1:26" ht="21.75" customHeight="1">
      <c r="A8" s="59" t="s">
        <v>40</v>
      </c>
      <c r="B8" s="60"/>
      <c r="C8" s="60"/>
      <c r="D8" s="60"/>
      <c r="E8" s="60"/>
      <c r="F8" s="60"/>
      <c r="G8" s="60"/>
      <c r="H8" s="60"/>
      <c r="I8" s="60"/>
      <c r="J8" s="60"/>
      <c r="K8" s="61"/>
      <c r="L8" s="34">
        <v>31</v>
      </c>
      <c r="M8" s="35" t="s">
        <v>0</v>
      </c>
      <c r="N8" s="35" t="s">
        <v>0</v>
      </c>
      <c r="O8" s="4">
        <f>O9+O14+O16+O18+O23+O27+O29+O31+O37+O39+O41+O35</f>
        <v>180780.162</v>
      </c>
      <c r="P8" s="4">
        <f>P9+P14+P16+P18+P23+P27+P29+P31+P37+P39+P41+P35</f>
        <v>96755.22</v>
      </c>
      <c r="Q8" s="5">
        <f aca="true" t="shared" si="0" ref="Q8:Q21">P8*100/O8</f>
        <v>53.52092781065214</v>
      </c>
      <c r="R8" s="73">
        <v>300531.28</v>
      </c>
      <c r="S8" s="71">
        <v>202909.33</v>
      </c>
      <c r="T8" s="4">
        <f aca="true" t="shared" si="1" ref="T8:T9">S8*100/R8</f>
        <v>67.51687544803988</v>
      </c>
      <c r="U8" s="14"/>
      <c r="V8" s="31"/>
      <c r="W8" s="32"/>
      <c r="X8" s="19"/>
      <c r="Y8" s="23"/>
      <c r="Z8" s="20"/>
    </row>
    <row r="9" spans="1:26" ht="16.5" customHeight="1">
      <c r="A9" s="45" t="s">
        <v>15</v>
      </c>
      <c r="B9" s="46"/>
      <c r="C9" s="46"/>
      <c r="D9" s="46"/>
      <c r="E9" s="46"/>
      <c r="F9" s="46"/>
      <c r="G9" s="46"/>
      <c r="H9" s="46"/>
      <c r="I9" s="46"/>
      <c r="J9" s="46"/>
      <c r="K9" s="47"/>
      <c r="L9" s="2">
        <v>31</v>
      </c>
      <c r="M9" s="3">
        <v>1</v>
      </c>
      <c r="N9" s="3" t="s">
        <v>0</v>
      </c>
      <c r="O9" s="6">
        <f>SUM(O10:O13)</f>
        <v>55134.24</v>
      </c>
      <c r="P9" s="6">
        <f>SUM(P10:P13)</f>
        <v>34900.28</v>
      </c>
      <c r="Q9" s="7">
        <f t="shared" si="0"/>
        <v>63.30055515411113</v>
      </c>
      <c r="R9" s="72">
        <v>66565.36</v>
      </c>
      <c r="S9" s="70">
        <v>42693.64</v>
      </c>
      <c r="T9" s="6">
        <f t="shared" si="1"/>
        <v>64.13792398929414</v>
      </c>
      <c r="V9" s="22"/>
      <c r="W9" s="19"/>
      <c r="X9" s="19"/>
      <c r="Y9" s="24"/>
      <c r="Z9" s="20"/>
    </row>
    <row r="10" spans="1:26" ht="46.5" customHeight="1">
      <c r="A10" s="45" t="s">
        <v>39</v>
      </c>
      <c r="B10" s="46"/>
      <c r="C10" s="46"/>
      <c r="D10" s="46"/>
      <c r="E10" s="46"/>
      <c r="F10" s="46"/>
      <c r="G10" s="46"/>
      <c r="H10" s="46"/>
      <c r="I10" s="46"/>
      <c r="J10" s="46"/>
      <c r="K10" s="47"/>
      <c r="L10" s="2">
        <v>31</v>
      </c>
      <c r="M10" s="3">
        <v>1</v>
      </c>
      <c r="N10" s="3">
        <v>4</v>
      </c>
      <c r="O10" s="17">
        <v>27967.12</v>
      </c>
      <c r="P10" s="18">
        <v>17046.19</v>
      </c>
      <c r="Q10" s="7">
        <f t="shared" si="0"/>
        <v>60.950823681523154</v>
      </c>
      <c r="R10" s="76">
        <v>29890.58</v>
      </c>
      <c r="S10" s="75">
        <v>21389.88</v>
      </c>
      <c r="T10" s="6">
        <f>S10*100/R10</f>
        <v>71.56060538136094</v>
      </c>
      <c r="V10" s="22"/>
      <c r="W10" s="19"/>
      <c r="X10" s="19"/>
      <c r="Y10" s="24"/>
      <c r="Z10" s="20"/>
    </row>
    <row r="11" spans="1:26" ht="16.5" customHeight="1">
      <c r="A11" s="45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7"/>
      <c r="L11" s="2">
        <v>31</v>
      </c>
      <c r="M11" s="3">
        <v>1</v>
      </c>
      <c r="N11" s="3">
        <v>5</v>
      </c>
      <c r="O11" s="17">
        <v>11.6</v>
      </c>
      <c r="P11" s="17">
        <v>0</v>
      </c>
      <c r="Q11" s="7">
        <v>0</v>
      </c>
      <c r="R11" s="76">
        <v>0.2</v>
      </c>
      <c r="S11" s="74">
        <v>0</v>
      </c>
      <c r="T11" s="6">
        <f aca="true" t="shared" si="2" ref="T11:T67">S11*100/R11</f>
        <v>0</v>
      </c>
      <c r="V11" s="25"/>
      <c r="W11" s="26"/>
      <c r="X11" s="26"/>
      <c r="Y11" s="24"/>
      <c r="Z11" s="20"/>
    </row>
    <row r="12" spans="1:26" ht="16.5" customHeight="1">
      <c r="A12" s="45" t="s">
        <v>37</v>
      </c>
      <c r="B12" s="46"/>
      <c r="C12" s="46"/>
      <c r="D12" s="46"/>
      <c r="E12" s="46"/>
      <c r="F12" s="46"/>
      <c r="G12" s="46"/>
      <c r="H12" s="46"/>
      <c r="I12" s="46"/>
      <c r="J12" s="46"/>
      <c r="K12" s="47"/>
      <c r="L12" s="2">
        <v>31</v>
      </c>
      <c r="M12" s="3">
        <v>1</v>
      </c>
      <c r="N12" s="3">
        <v>11</v>
      </c>
      <c r="O12" s="17">
        <v>550</v>
      </c>
      <c r="P12" s="17">
        <v>0</v>
      </c>
      <c r="Q12" s="7">
        <f t="shared" si="0"/>
        <v>0</v>
      </c>
      <c r="R12" s="76">
        <v>550</v>
      </c>
      <c r="S12" s="74">
        <v>0</v>
      </c>
      <c r="T12" s="6">
        <f t="shared" si="2"/>
        <v>0</v>
      </c>
      <c r="V12" s="25"/>
      <c r="W12" s="26"/>
      <c r="X12" s="26"/>
      <c r="Y12" s="24"/>
      <c r="Z12" s="20"/>
    </row>
    <row r="13" spans="1:26" ht="16.5" customHeight="1">
      <c r="A13" s="45" t="s">
        <v>14</v>
      </c>
      <c r="B13" s="46"/>
      <c r="C13" s="46"/>
      <c r="D13" s="46"/>
      <c r="E13" s="46"/>
      <c r="F13" s="46"/>
      <c r="G13" s="46"/>
      <c r="H13" s="46"/>
      <c r="I13" s="46"/>
      <c r="J13" s="46"/>
      <c r="K13" s="47"/>
      <c r="L13" s="2">
        <v>31</v>
      </c>
      <c r="M13" s="3">
        <v>1</v>
      </c>
      <c r="N13" s="3">
        <v>13</v>
      </c>
      <c r="O13" s="17">
        <v>26605.52</v>
      </c>
      <c r="P13" s="18">
        <v>17854.09</v>
      </c>
      <c r="Q13" s="7">
        <f t="shared" si="0"/>
        <v>67.10671319335236</v>
      </c>
      <c r="R13" s="76">
        <v>36124.58</v>
      </c>
      <c r="S13" s="75">
        <v>21303.76</v>
      </c>
      <c r="T13" s="6">
        <f t="shared" si="2"/>
        <v>58.97303165877638</v>
      </c>
      <c r="V13" s="22"/>
      <c r="W13" s="19"/>
      <c r="X13" s="19"/>
      <c r="Y13" s="24"/>
      <c r="Z13" s="20"/>
    </row>
    <row r="14" spans="1:26" ht="16.5" customHeight="1">
      <c r="A14" s="45" t="s">
        <v>36</v>
      </c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2">
        <v>31</v>
      </c>
      <c r="M14" s="3">
        <v>2</v>
      </c>
      <c r="N14" s="3" t="s">
        <v>0</v>
      </c>
      <c r="O14" s="6">
        <f>O15</f>
        <v>1004</v>
      </c>
      <c r="P14" s="6">
        <f>P15</f>
        <v>706.34</v>
      </c>
      <c r="Q14" s="7">
        <f t="shared" si="0"/>
        <v>70.35258964143426</v>
      </c>
      <c r="R14" s="78">
        <v>1153.9</v>
      </c>
      <c r="S14" s="77">
        <v>978.47</v>
      </c>
      <c r="T14" s="6">
        <f t="shared" si="2"/>
        <v>84.7967761504463</v>
      </c>
      <c r="V14" s="22"/>
      <c r="W14" s="19"/>
      <c r="X14" s="19"/>
      <c r="Y14" s="24"/>
      <c r="Z14" s="20"/>
    </row>
    <row r="15" spans="1:26" ht="16.5" customHeight="1">
      <c r="A15" s="45" t="s">
        <v>35</v>
      </c>
      <c r="B15" s="46"/>
      <c r="C15" s="46"/>
      <c r="D15" s="46"/>
      <c r="E15" s="46"/>
      <c r="F15" s="46"/>
      <c r="G15" s="46"/>
      <c r="H15" s="46"/>
      <c r="I15" s="46"/>
      <c r="J15" s="46"/>
      <c r="K15" s="47"/>
      <c r="L15" s="2">
        <v>31</v>
      </c>
      <c r="M15" s="3">
        <v>2</v>
      </c>
      <c r="N15" s="3">
        <v>3</v>
      </c>
      <c r="O15" s="17">
        <v>1004</v>
      </c>
      <c r="P15" s="18">
        <v>706.34</v>
      </c>
      <c r="Q15" s="7">
        <f t="shared" si="0"/>
        <v>70.35258964143426</v>
      </c>
      <c r="R15" s="78">
        <v>1153.9</v>
      </c>
      <c r="S15" s="77">
        <v>978.47</v>
      </c>
      <c r="T15" s="6">
        <f t="shared" si="2"/>
        <v>84.7967761504463</v>
      </c>
      <c r="V15" s="22"/>
      <c r="W15" s="19"/>
      <c r="X15" s="19"/>
      <c r="Y15" s="24"/>
      <c r="Z15" s="20"/>
    </row>
    <row r="16" spans="1:26" ht="21.75" customHeight="1">
      <c r="A16" s="45" t="s">
        <v>34</v>
      </c>
      <c r="B16" s="46"/>
      <c r="C16" s="46"/>
      <c r="D16" s="46"/>
      <c r="E16" s="46"/>
      <c r="F16" s="46"/>
      <c r="G16" s="46"/>
      <c r="H16" s="46"/>
      <c r="I16" s="46"/>
      <c r="J16" s="46"/>
      <c r="K16" s="47"/>
      <c r="L16" s="2">
        <v>31</v>
      </c>
      <c r="M16" s="3">
        <v>3</v>
      </c>
      <c r="N16" s="3" t="s">
        <v>0</v>
      </c>
      <c r="O16" s="6">
        <f>O17</f>
        <v>0</v>
      </c>
      <c r="P16" s="6">
        <f>P17</f>
        <v>0</v>
      </c>
      <c r="Q16" s="7">
        <v>0</v>
      </c>
      <c r="R16" s="80">
        <v>352.3</v>
      </c>
      <c r="S16" s="79">
        <v>252.3</v>
      </c>
      <c r="T16" s="6">
        <f t="shared" si="2"/>
        <v>71.61510076639227</v>
      </c>
      <c r="V16" s="25"/>
      <c r="W16" s="26"/>
      <c r="X16" s="26"/>
      <c r="Y16" s="24"/>
      <c r="Z16" s="20"/>
    </row>
    <row r="17" spans="1:26" ht="33.75" customHeight="1">
      <c r="A17" s="45" t="s">
        <v>33</v>
      </c>
      <c r="B17" s="46"/>
      <c r="C17" s="46"/>
      <c r="D17" s="46"/>
      <c r="E17" s="46"/>
      <c r="F17" s="46"/>
      <c r="G17" s="46"/>
      <c r="H17" s="46"/>
      <c r="I17" s="46"/>
      <c r="J17" s="46"/>
      <c r="K17" s="47"/>
      <c r="L17" s="2">
        <v>31</v>
      </c>
      <c r="M17" s="3">
        <v>3</v>
      </c>
      <c r="N17" s="3">
        <v>9</v>
      </c>
      <c r="O17" s="6">
        <v>0</v>
      </c>
      <c r="P17" s="6">
        <v>0</v>
      </c>
      <c r="Q17" s="7">
        <v>0</v>
      </c>
      <c r="R17" s="80">
        <v>352.3</v>
      </c>
      <c r="S17" s="79">
        <v>252.3</v>
      </c>
      <c r="T17" s="6">
        <f t="shared" si="2"/>
        <v>71.61510076639227</v>
      </c>
      <c r="V17" s="25"/>
      <c r="W17" s="26"/>
      <c r="X17" s="26"/>
      <c r="Y17" s="24"/>
      <c r="Z17" s="20"/>
    </row>
    <row r="18" spans="1:26" ht="16.5" customHeight="1">
      <c r="A18" s="45" t="s">
        <v>13</v>
      </c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2">
        <v>31</v>
      </c>
      <c r="M18" s="3">
        <v>4</v>
      </c>
      <c r="N18" s="3" t="s">
        <v>0</v>
      </c>
      <c r="O18" s="6">
        <f>SUM(O19:O22)</f>
        <v>14476.752</v>
      </c>
      <c r="P18" s="6">
        <f>SUM(P19:P22)</f>
        <v>10446.49</v>
      </c>
      <c r="Q18" s="7">
        <f t="shared" si="0"/>
        <v>72.16045422343355</v>
      </c>
      <c r="R18" s="83">
        <v>1822</v>
      </c>
      <c r="S18" s="82">
        <v>995.63</v>
      </c>
      <c r="T18" s="6">
        <f t="shared" si="2"/>
        <v>54.64489571899012</v>
      </c>
      <c r="V18" s="22"/>
      <c r="W18" s="19"/>
      <c r="X18" s="19"/>
      <c r="Y18" s="24"/>
      <c r="Z18" s="20"/>
    </row>
    <row r="19" spans="1:26" ht="16.5" customHeight="1">
      <c r="A19" s="49" t="s">
        <v>12</v>
      </c>
      <c r="B19" s="50"/>
      <c r="C19" s="50"/>
      <c r="D19" s="50"/>
      <c r="E19" s="50"/>
      <c r="F19" s="50"/>
      <c r="G19" s="50"/>
      <c r="H19" s="50"/>
      <c r="I19" s="50"/>
      <c r="J19" s="50"/>
      <c r="K19" s="51"/>
      <c r="L19" s="2">
        <v>31</v>
      </c>
      <c r="M19" s="3">
        <v>4</v>
      </c>
      <c r="N19" s="3">
        <v>1</v>
      </c>
      <c r="O19" s="6">
        <v>0</v>
      </c>
      <c r="P19" s="6">
        <v>0</v>
      </c>
      <c r="Q19" s="7">
        <v>0</v>
      </c>
      <c r="R19" s="83">
        <v>1025.2</v>
      </c>
      <c r="S19" s="82">
        <v>693.15</v>
      </c>
      <c r="T19" s="6">
        <v>0</v>
      </c>
      <c r="V19" s="22"/>
      <c r="W19" s="19"/>
      <c r="X19" s="19"/>
      <c r="Y19" s="24"/>
      <c r="Z19" s="20"/>
    </row>
    <row r="20" spans="1:26" ht="16.5" customHeight="1">
      <c r="A20" s="45" t="s">
        <v>32</v>
      </c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2">
        <v>31</v>
      </c>
      <c r="M20" s="3">
        <v>4</v>
      </c>
      <c r="N20" s="3">
        <v>5</v>
      </c>
      <c r="O20" s="17">
        <v>928.2</v>
      </c>
      <c r="P20" s="17">
        <v>0</v>
      </c>
      <c r="Q20" s="7">
        <f t="shared" si="0"/>
        <v>0</v>
      </c>
      <c r="R20" s="83">
        <v>370</v>
      </c>
      <c r="S20" s="82">
        <v>172.48</v>
      </c>
      <c r="T20" s="6">
        <f t="shared" si="2"/>
        <v>46.616216216216216</v>
      </c>
      <c r="V20" s="25"/>
      <c r="W20" s="26"/>
      <c r="X20" s="26"/>
      <c r="Y20" s="24"/>
      <c r="Z20" s="20"/>
    </row>
    <row r="21" spans="1:26" ht="16.5" customHeight="1">
      <c r="A21" s="45" t="s">
        <v>31</v>
      </c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2">
        <v>31</v>
      </c>
      <c r="M21" s="3">
        <v>4</v>
      </c>
      <c r="N21" s="3">
        <v>9</v>
      </c>
      <c r="O21" s="17">
        <v>6744.796</v>
      </c>
      <c r="P21" s="17">
        <v>5552.38</v>
      </c>
      <c r="Q21" s="7">
        <f t="shared" si="0"/>
        <v>82.32094788337557</v>
      </c>
      <c r="R21" s="83">
        <v>246.8</v>
      </c>
      <c r="S21" s="82">
        <v>130</v>
      </c>
      <c r="T21" s="6">
        <f t="shared" si="2"/>
        <v>52.6742301458671</v>
      </c>
      <c r="V21" s="25"/>
      <c r="W21" s="26"/>
      <c r="X21" s="26"/>
      <c r="Y21" s="24"/>
      <c r="Z21" s="20"/>
    </row>
    <row r="22" spans="1:26" ht="16.5" customHeight="1">
      <c r="A22" s="45" t="s">
        <v>50</v>
      </c>
      <c r="B22" s="46"/>
      <c r="C22" s="46"/>
      <c r="D22" s="46"/>
      <c r="E22" s="46"/>
      <c r="F22" s="46"/>
      <c r="G22" s="46"/>
      <c r="H22" s="46"/>
      <c r="I22" s="46"/>
      <c r="J22" s="46"/>
      <c r="K22" s="47"/>
      <c r="L22" s="2">
        <v>31</v>
      </c>
      <c r="M22" s="3">
        <v>4</v>
      </c>
      <c r="N22" s="3">
        <v>12</v>
      </c>
      <c r="O22" s="17">
        <v>6803.756</v>
      </c>
      <c r="P22" s="17">
        <v>4894.11</v>
      </c>
      <c r="Q22" s="7">
        <v>0</v>
      </c>
      <c r="R22" s="83">
        <v>180</v>
      </c>
      <c r="S22" s="81">
        <v>0</v>
      </c>
      <c r="T22" s="6">
        <f t="shared" si="2"/>
        <v>0</v>
      </c>
      <c r="V22" s="22"/>
      <c r="W22" s="19"/>
      <c r="X22" s="19"/>
      <c r="Y22" s="24"/>
      <c r="Z22" s="20"/>
    </row>
    <row r="23" spans="1:26" ht="16.5" customHeight="1">
      <c r="A23" s="45" t="s">
        <v>30</v>
      </c>
      <c r="B23" s="46"/>
      <c r="C23" s="46"/>
      <c r="D23" s="46"/>
      <c r="E23" s="46"/>
      <c r="F23" s="46"/>
      <c r="G23" s="46"/>
      <c r="H23" s="46"/>
      <c r="I23" s="46"/>
      <c r="J23" s="46"/>
      <c r="K23" s="47"/>
      <c r="L23" s="2">
        <v>31</v>
      </c>
      <c r="M23" s="3">
        <v>5</v>
      </c>
      <c r="N23" s="3" t="s">
        <v>0</v>
      </c>
      <c r="O23" s="6">
        <f>SUM(O24:O26)</f>
        <v>48960.19</v>
      </c>
      <c r="P23" s="6">
        <f>SUM(P24:P26)</f>
        <v>28986.640000000003</v>
      </c>
      <c r="Q23" s="7">
        <f aca="true" t="shared" si="3" ref="Q23:Q58">P23*100/O23</f>
        <v>59.20450880603201</v>
      </c>
      <c r="R23" s="85">
        <v>170193.46</v>
      </c>
      <c r="S23" s="84">
        <v>107739.25</v>
      </c>
      <c r="T23" s="6">
        <f t="shared" si="2"/>
        <v>63.303989471745865</v>
      </c>
      <c r="V23" s="25"/>
      <c r="W23" s="26"/>
      <c r="X23" s="26"/>
      <c r="Y23" s="24"/>
      <c r="Z23" s="20"/>
    </row>
    <row r="24" spans="1:26" ht="16.5" customHeight="1">
      <c r="A24" s="45" t="s">
        <v>29</v>
      </c>
      <c r="B24" s="46"/>
      <c r="C24" s="46"/>
      <c r="D24" s="46"/>
      <c r="E24" s="46"/>
      <c r="F24" s="46"/>
      <c r="G24" s="46"/>
      <c r="H24" s="46"/>
      <c r="I24" s="46"/>
      <c r="J24" s="46"/>
      <c r="K24" s="47"/>
      <c r="L24" s="2">
        <v>31</v>
      </c>
      <c r="M24" s="3">
        <v>5</v>
      </c>
      <c r="N24" s="3">
        <v>1</v>
      </c>
      <c r="O24" s="17">
        <v>42376.1</v>
      </c>
      <c r="P24" s="17">
        <v>25548.86</v>
      </c>
      <c r="Q24" s="7">
        <f t="shared" si="3"/>
        <v>60.29072991615557</v>
      </c>
      <c r="R24" s="85">
        <v>158358.01</v>
      </c>
      <c r="S24" s="84">
        <v>98921.64</v>
      </c>
      <c r="T24" s="6">
        <f t="shared" si="2"/>
        <v>62.467089602856205</v>
      </c>
      <c r="V24" s="22"/>
      <c r="W24" s="19"/>
      <c r="X24" s="19"/>
      <c r="Y24" s="24"/>
      <c r="Z24" s="20"/>
    </row>
    <row r="25" spans="1:26" ht="16.5" customHeight="1">
      <c r="A25" s="45" t="s">
        <v>28</v>
      </c>
      <c r="B25" s="46"/>
      <c r="C25" s="46"/>
      <c r="D25" s="46"/>
      <c r="E25" s="46"/>
      <c r="F25" s="46"/>
      <c r="G25" s="46"/>
      <c r="H25" s="46"/>
      <c r="I25" s="46"/>
      <c r="J25" s="46"/>
      <c r="K25" s="47"/>
      <c r="L25" s="2">
        <v>31</v>
      </c>
      <c r="M25" s="3">
        <v>5</v>
      </c>
      <c r="N25" s="3">
        <v>2</v>
      </c>
      <c r="O25" s="17">
        <v>4902.34</v>
      </c>
      <c r="P25" s="17">
        <v>3222.83</v>
      </c>
      <c r="Q25" s="7">
        <f t="shared" si="3"/>
        <v>65.74064630360195</v>
      </c>
      <c r="R25" s="85">
        <v>10580</v>
      </c>
      <c r="S25" s="84">
        <v>7653.67</v>
      </c>
      <c r="T25" s="6">
        <f t="shared" si="2"/>
        <v>72.34092627599244</v>
      </c>
      <c r="V25" s="22"/>
      <c r="W25" s="19"/>
      <c r="X25" s="19"/>
      <c r="Y25" s="24"/>
      <c r="Z25" s="20"/>
    </row>
    <row r="26" spans="1:26" ht="16.5" customHeight="1">
      <c r="A26" s="45" t="s">
        <v>27</v>
      </c>
      <c r="B26" s="46"/>
      <c r="C26" s="46"/>
      <c r="D26" s="46"/>
      <c r="E26" s="46"/>
      <c r="F26" s="46"/>
      <c r="G26" s="46"/>
      <c r="H26" s="46"/>
      <c r="I26" s="46"/>
      <c r="J26" s="46"/>
      <c r="K26" s="47"/>
      <c r="L26" s="2">
        <v>31</v>
      </c>
      <c r="M26" s="3">
        <v>5</v>
      </c>
      <c r="N26" s="3">
        <v>3</v>
      </c>
      <c r="O26" s="17">
        <v>1681.75</v>
      </c>
      <c r="P26" s="18">
        <v>214.95</v>
      </c>
      <c r="Q26" s="7">
        <f t="shared" si="3"/>
        <v>12.781328972796194</v>
      </c>
      <c r="R26" s="85">
        <v>1255.45</v>
      </c>
      <c r="S26" s="84">
        <v>1163.95</v>
      </c>
      <c r="T26" s="6">
        <f t="shared" si="2"/>
        <v>92.71177665378947</v>
      </c>
      <c r="V26" s="22"/>
      <c r="W26" s="19"/>
      <c r="X26" s="19"/>
      <c r="Y26" s="24"/>
      <c r="Z26" s="20"/>
    </row>
    <row r="27" spans="1:26" s="93" customFormat="1" ht="16.5" customHeight="1">
      <c r="A27" s="68" t="s">
        <v>11</v>
      </c>
      <c r="B27" s="69"/>
      <c r="C27" s="69"/>
      <c r="D27" s="69"/>
      <c r="E27" s="69"/>
      <c r="F27" s="69"/>
      <c r="G27" s="69"/>
      <c r="H27" s="69"/>
      <c r="I27" s="69"/>
      <c r="J27" s="69"/>
      <c r="K27" s="86"/>
      <c r="L27" s="87">
        <v>31</v>
      </c>
      <c r="M27" s="88">
        <v>7</v>
      </c>
      <c r="N27" s="88" t="s">
        <v>0</v>
      </c>
      <c r="O27" s="89">
        <f>O28</f>
        <v>0</v>
      </c>
      <c r="P27" s="89">
        <f>P28</f>
        <v>0</v>
      </c>
      <c r="Q27" s="90">
        <v>0</v>
      </c>
      <c r="R27" s="89">
        <v>0</v>
      </c>
      <c r="S27" s="89">
        <v>0</v>
      </c>
      <c r="T27" s="89">
        <v>0</v>
      </c>
      <c r="V27" s="22"/>
      <c r="W27" s="19"/>
      <c r="X27" s="19"/>
      <c r="Y27" s="24"/>
      <c r="Z27" s="20"/>
    </row>
    <row r="28" spans="1:26" s="93" customFormat="1" ht="16.5" customHeight="1">
      <c r="A28" s="68" t="s">
        <v>7</v>
      </c>
      <c r="B28" s="69"/>
      <c r="C28" s="69"/>
      <c r="D28" s="69"/>
      <c r="E28" s="69"/>
      <c r="F28" s="69"/>
      <c r="G28" s="69"/>
      <c r="H28" s="69"/>
      <c r="I28" s="69"/>
      <c r="J28" s="69"/>
      <c r="K28" s="86"/>
      <c r="L28" s="87">
        <v>31</v>
      </c>
      <c r="M28" s="88">
        <v>7</v>
      </c>
      <c r="N28" s="88">
        <v>7</v>
      </c>
      <c r="O28" s="89">
        <v>0</v>
      </c>
      <c r="P28" s="89">
        <v>0</v>
      </c>
      <c r="Q28" s="90">
        <v>0</v>
      </c>
      <c r="R28" s="89">
        <v>0</v>
      </c>
      <c r="S28" s="89">
        <v>0</v>
      </c>
      <c r="T28" s="89">
        <v>0</v>
      </c>
      <c r="V28" s="22"/>
      <c r="W28" s="19"/>
      <c r="X28" s="19"/>
      <c r="Y28" s="24"/>
      <c r="Z28" s="20"/>
    </row>
    <row r="29" spans="1:26" ht="16.5" customHeight="1">
      <c r="A29" s="45" t="s">
        <v>26</v>
      </c>
      <c r="B29" s="46"/>
      <c r="C29" s="46"/>
      <c r="D29" s="46"/>
      <c r="E29" s="46"/>
      <c r="F29" s="46"/>
      <c r="G29" s="46"/>
      <c r="H29" s="46"/>
      <c r="I29" s="46"/>
      <c r="J29" s="46"/>
      <c r="K29" s="47"/>
      <c r="L29" s="2">
        <v>31</v>
      </c>
      <c r="M29" s="3">
        <v>8</v>
      </c>
      <c r="N29" s="3" t="s">
        <v>0</v>
      </c>
      <c r="O29" s="6">
        <f>O30</f>
        <v>17405.09</v>
      </c>
      <c r="P29" s="6">
        <f>P30</f>
        <v>13035.98</v>
      </c>
      <c r="Q29" s="7">
        <f t="shared" si="3"/>
        <v>74.89751561181241</v>
      </c>
      <c r="R29" s="92">
        <v>19355.69</v>
      </c>
      <c r="S29" s="91">
        <v>16375.72</v>
      </c>
      <c r="T29" s="6">
        <f t="shared" si="2"/>
        <v>84.60416549345439</v>
      </c>
      <c r="V29" s="22"/>
      <c r="W29" s="19"/>
      <c r="X29" s="19"/>
      <c r="Y29" s="24"/>
      <c r="Z29" s="20"/>
    </row>
    <row r="30" spans="1:26" ht="16.5" customHeight="1">
      <c r="A30" s="45" t="s">
        <v>25</v>
      </c>
      <c r="B30" s="46"/>
      <c r="C30" s="46"/>
      <c r="D30" s="46"/>
      <c r="E30" s="46"/>
      <c r="F30" s="46"/>
      <c r="G30" s="46"/>
      <c r="H30" s="46"/>
      <c r="I30" s="46"/>
      <c r="J30" s="46"/>
      <c r="K30" s="47"/>
      <c r="L30" s="2">
        <v>31</v>
      </c>
      <c r="M30" s="3">
        <v>8</v>
      </c>
      <c r="N30" s="3">
        <v>1</v>
      </c>
      <c r="O30" s="17">
        <v>17405.09</v>
      </c>
      <c r="P30" s="18">
        <v>13035.98</v>
      </c>
      <c r="Q30" s="7">
        <f t="shared" si="3"/>
        <v>74.89751561181241</v>
      </c>
      <c r="R30" s="92">
        <v>19355.69</v>
      </c>
      <c r="S30" s="91">
        <v>16375.72</v>
      </c>
      <c r="T30" s="6">
        <f t="shared" si="2"/>
        <v>84.60416549345439</v>
      </c>
      <c r="V30" s="22"/>
      <c r="W30" s="19"/>
      <c r="X30" s="19"/>
      <c r="Y30" s="24"/>
      <c r="Z30" s="20"/>
    </row>
    <row r="31" spans="1:26" ht="16.5" customHeight="1">
      <c r="A31" s="45" t="s">
        <v>5</v>
      </c>
      <c r="B31" s="46"/>
      <c r="C31" s="46"/>
      <c r="D31" s="46"/>
      <c r="E31" s="46"/>
      <c r="F31" s="46"/>
      <c r="G31" s="46"/>
      <c r="H31" s="46"/>
      <c r="I31" s="46"/>
      <c r="J31" s="46"/>
      <c r="K31" s="47"/>
      <c r="L31" s="2">
        <v>31</v>
      </c>
      <c r="M31" s="3">
        <v>10</v>
      </c>
      <c r="N31" s="3" t="s">
        <v>0</v>
      </c>
      <c r="O31" s="6">
        <f>SUM(O32:O34)</f>
        <v>2533.6499999999996</v>
      </c>
      <c r="P31" s="6">
        <f>SUM(P32:P34)</f>
        <v>2188.3500000000004</v>
      </c>
      <c r="Q31" s="7">
        <f t="shared" si="3"/>
        <v>86.37144041205379</v>
      </c>
      <c r="R31" s="96">
        <v>3640.8</v>
      </c>
      <c r="S31" s="95">
        <v>822.42</v>
      </c>
      <c r="T31" s="6">
        <f t="shared" si="2"/>
        <v>22.588991430454843</v>
      </c>
      <c r="V31" s="22"/>
      <c r="W31" s="19"/>
      <c r="X31" s="19"/>
      <c r="Y31" s="24"/>
      <c r="Z31" s="20"/>
    </row>
    <row r="32" spans="1:26" ht="16.5" customHeight="1">
      <c r="A32" s="45" t="s">
        <v>24</v>
      </c>
      <c r="B32" s="46"/>
      <c r="C32" s="46"/>
      <c r="D32" s="46"/>
      <c r="E32" s="46"/>
      <c r="F32" s="46"/>
      <c r="G32" s="46"/>
      <c r="H32" s="46"/>
      <c r="I32" s="46"/>
      <c r="J32" s="46"/>
      <c r="K32" s="47"/>
      <c r="L32" s="2">
        <v>31</v>
      </c>
      <c r="M32" s="3">
        <v>10</v>
      </c>
      <c r="N32" s="3">
        <v>1</v>
      </c>
      <c r="O32" s="17">
        <v>21.6</v>
      </c>
      <c r="P32" s="18">
        <v>14.4</v>
      </c>
      <c r="Q32" s="7">
        <f t="shared" si="3"/>
        <v>66.66666666666666</v>
      </c>
      <c r="R32" s="96">
        <v>21.6</v>
      </c>
      <c r="S32" s="95">
        <v>16.2</v>
      </c>
      <c r="T32" s="6">
        <f t="shared" si="2"/>
        <v>75</v>
      </c>
      <c r="V32" s="25"/>
      <c r="W32" s="26"/>
      <c r="X32" s="26"/>
      <c r="Y32" s="24"/>
      <c r="Z32" s="20"/>
    </row>
    <row r="33" spans="1:26" ht="16.5" customHeight="1">
      <c r="A33" s="45" t="s">
        <v>3</v>
      </c>
      <c r="B33" s="46"/>
      <c r="C33" s="46"/>
      <c r="D33" s="46"/>
      <c r="E33" s="46"/>
      <c r="F33" s="46"/>
      <c r="G33" s="46"/>
      <c r="H33" s="46"/>
      <c r="I33" s="46"/>
      <c r="J33" s="46"/>
      <c r="K33" s="47"/>
      <c r="L33" s="2">
        <v>31</v>
      </c>
      <c r="M33" s="3">
        <v>10</v>
      </c>
      <c r="N33" s="3">
        <v>4</v>
      </c>
      <c r="O33" s="17">
        <v>1453</v>
      </c>
      <c r="P33" s="17">
        <v>1424.5</v>
      </c>
      <c r="Q33" s="7">
        <f t="shared" si="3"/>
        <v>98.03854094975912</v>
      </c>
      <c r="R33" s="96">
        <v>2549.7</v>
      </c>
      <c r="S33" s="94">
        <v>0</v>
      </c>
      <c r="T33" s="6">
        <f t="shared" si="2"/>
        <v>0</v>
      </c>
      <c r="V33" s="25"/>
      <c r="W33" s="26"/>
      <c r="X33" s="26"/>
      <c r="Y33" s="24"/>
      <c r="Z33" s="20"/>
    </row>
    <row r="34" spans="1:26" ht="16.5" customHeight="1">
      <c r="A34" s="45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7"/>
      <c r="L34" s="2">
        <v>31</v>
      </c>
      <c r="M34" s="3">
        <v>10</v>
      </c>
      <c r="N34" s="3">
        <v>6</v>
      </c>
      <c r="O34" s="17">
        <v>1059.05</v>
      </c>
      <c r="P34" s="18">
        <v>749.45</v>
      </c>
      <c r="Q34" s="7">
        <f t="shared" si="3"/>
        <v>70.7662527737123</v>
      </c>
      <c r="R34" s="96">
        <v>1069.5</v>
      </c>
      <c r="S34" s="95">
        <v>806.22</v>
      </c>
      <c r="T34" s="36">
        <f t="shared" si="2"/>
        <v>75.38288920056101</v>
      </c>
      <c r="V34" s="22"/>
      <c r="W34" s="19"/>
      <c r="X34" s="19"/>
      <c r="Y34" s="24"/>
      <c r="Z34" s="20"/>
    </row>
    <row r="35" spans="1:26" ht="16.5" customHeight="1">
      <c r="A35" s="45" t="s">
        <v>2</v>
      </c>
      <c r="B35" s="46"/>
      <c r="C35" s="46"/>
      <c r="D35" s="46"/>
      <c r="E35" s="46"/>
      <c r="F35" s="46"/>
      <c r="G35" s="46"/>
      <c r="H35" s="46"/>
      <c r="I35" s="46"/>
      <c r="J35" s="46"/>
      <c r="K35" s="47"/>
      <c r="L35" s="2">
        <v>31</v>
      </c>
      <c r="M35" s="3">
        <v>11</v>
      </c>
      <c r="N35" s="3"/>
      <c r="O35" s="6">
        <f>O36</f>
        <v>26272.64</v>
      </c>
      <c r="P35" s="6">
        <f>P36</f>
        <v>0</v>
      </c>
      <c r="Q35" s="8">
        <v>0</v>
      </c>
      <c r="R35" s="98">
        <v>26189.65</v>
      </c>
      <c r="S35" s="97">
        <v>25340.43</v>
      </c>
      <c r="T35" s="36">
        <f t="shared" si="2"/>
        <v>96.75742134774615</v>
      </c>
      <c r="V35" s="22"/>
      <c r="W35" s="19"/>
      <c r="X35" s="19"/>
      <c r="Y35" s="24"/>
      <c r="Z35" s="20"/>
    </row>
    <row r="36" spans="1:26" ht="16.5" customHeight="1">
      <c r="A36" s="49" t="s">
        <v>55</v>
      </c>
      <c r="B36" s="50"/>
      <c r="C36" s="50"/>
      <c r="D36" s="50"/>
      <c r="E36" s="50"/>
      <c r="F36" s="50"/>
      <c r="G36" s="50"/>
      <c r="H36" s="50"/>
      <c r="I36" s="50"/>
      <c r="J36" s="50"/>
      <c r="K36" s="51"/>
      <c r="L36" s="2">
        <v>31</v>
      </c>
      <c r="M36" s="3">
        <v>11</v>
      </c>
      <c r="N36" s="3">
        <v>2</v>
      </c>
      <c r="O36" s="17">
        <v>26272.64</v>
      </c>
      <c r="P36" s="18">
        <v>0</v>
      </c>
      <c r="Q36" s="8">
        <v>0</v>
      </c>
      <c r="R36" s="98">
        <v>26189.65</v>
      </c>
      <c r="S36" s="97">
        <v>25340.43</v>
      </c>
      <c r="T36" s="36">
        <f t="shared" si="2"/>
        <v>96.75742134774615</v>
      </c>
      <c r="V36" s="25"/>
      <c r="W36" s="26"/>
      <c r="X36" s="26"/>
      <c r="Y36" s="24"/>
      <c r="Z36" s="20"/>
    </row>
    <row r="37" spans="1:26" ht="16.5" customHeight="1">
      <c r="A37" s="45" t="s">
        <v>22</v>
      </c>
      <c r="B37" s="46"/>
      <c r="C37" s="46"/>
      <c r="D37" s="46"/>
      <c r="E37" s="46"/>
      <c r="F37" s="46"/>
      <c r="G37" s="46"/>
      <c r="H37" s="46"/>
      <c r="I37" s="46"/>
      <c r="J37" s="46"/>
      <c r="K37" s="47"/>
      <c r="L37" s="2">
        <v>31</v>
      </c>
      <c r="M37" s="3">
        <v>12</v>
      </c>
      <c r="N37" s="3" t="s">
        <v>0</v>
      </c>
      <c r="O37" s="6">
        <f>O38</f>
        <v>667.5</v>
      </c>
      <c r="P37" s="6">
        <f>P38</f>
        <v>505.5</v>
      </c>
      <c r="Q37" s="7">
        <f t="shared" si="3"/>
        <v>75.73033707865169</v>
      </c>
      <c r="R37" s="98">
        <v>552.89</v>
      </c>
      <c r="S37" s="97">
        <v>455</v>
      </c>
      <c r="T37" s="6">
        <f t="shared" si="2"/>
        <v>82.29485069362804</v>
      </c>
      <c r="V37" s="22"/>
      <c r="W37" s="19"/>
      <c r="X37" s="19"/>
      <c r="Y37" s="24"/>
      <c r="Z37" s="20"/>
    </row>
    <row r="38" spans="1:26" ht="16.5" customHeight="1">
      <c r="A38" s="45" t="s">
        <v>21</v>
      </c>
      <c r="B38" s="46"/>
      <c r="C38" s="46"/>
      <c r="D38" s="46"/>
      <c r="E38" s="46"/>
      <c r="F38" s="46"/>
      <c r="G38" s="46"/>
      <c r="H38" s="46"/>
      <c r="I38" s="46"/>
      <c r="J38" s="46"/>
      <c r="K38" s="47"/>
      <c r="L38" s="2">
        <v>31</v>
      </c>
      <c r="M38" s="3">
        <v>12</v>
      </c>
      <c r="N38" s="3">
        <v>2</v>
      </c>
      <c r="O38" s="15">
        <v>667.5</v>
      </c>
      <c r="P38" s="18">
        <v>505.5</v>
      </c>
      <c r="Q38" s="7">
        <f t="shared" si="3"/>
        <v>75.73033707865169</v>
      </c>
      <c r="R38" s="98">
        <v>552.89</v>
      </c>
      <c r="S38" s="97">
        <v>455</v>
      </c>
      <c r="T38" s="6">
        <f t="shared" si="2"/>
        <v>82.29485069362804</v>
      </c>
      <c r="V38" s="22"/>
      <c r="W38" s="19"/>
      <c r="X38" s="19"/>
      <c r="Y38" s="24"/>
      <c r="Z38" s="20"/>
    </row>
    <row r="39" spans="1:26" ht="21.75" customHeight="1">
      <c r="A39" s="45" t="s">
        <v>20</v>
      </c>
      <c r="B39" s="46"/>
      <c r="C39" s="46"/>
      <c r="D39" s="46"/>
      <c r="E39" s="46"/>
      <c r="F39" s="46"/>
      <c r="G39" s="46"/>
      <c r="H39" s="46"/>
      <c r="I39" s="46"/>
      <c r="J39" s="46"/>
      <c r="K39" s="47"/>
      <c r="L39" s="2">
        <v>31</v>
      </c>
      <c r="M39" s="3">
        <v>13</v>
      </c>
      <c r="N39" s="3" t="s">
        <v>0</v>
      </c>
      <c r="O39" s="6">
        <f>O40</f>
        <v>3000</v>
      </c>
      <c r="P39" s="6">
        <f>P40</f>
        <v>1068.44</v>
      </c>
      <c r="Q39" s="7">
        <f t="shared" si="3"/>
        <v>35.614666666666665</v>
      </c>
      <c r="R39" s="102">
        <v>2300</v>
      </c>
      <c r="S39" s="101">
        <v>658.23</v>
      </c>
      <c r="T39" s="6">
        <f t="shared" si="2"/>
        <v>28.618695652173912</v>
      </c>
      <c r="V39" s="25"/>
      <c r="W39" s="26"/>
      <c r="X39" s="26"/>
      <c r="Y39" s="24"/>
      <c r="Z39" s="20"/>
    </row>
    <row r="40" spans="1:26" ht="21.75" customHeight="1">
      <c r="A40" s="45" t="s">
        <v>19</v>
      </c>
      <c r="B40" s="46"/>
      <c r="C40" s="46"/>
      <c r="D40" s="46"/>
      <c r="E40" s="46"/>
      <c r="F40" s="46"/>
      <c r="G40" s="46"/>
      <c r="H40" s="46"/>
      <c r="I40" s="46"/>
      <c r="J40" s="46"/>
      <c r="K40" s="47"/>
      <c r="L40" s="2">
        <v>31</v>
      </c>
      <c r="M40" s="3">
        <v>13</v>
      </c>
      <c r="N40" s="3">
        <v>1</v>
      </c>
      <c r="O40" s="15">
        <v>3000</v>
      </c>
      <c r="P40" s="18">
        <v>1068.44</v>
      </c>
      <c r="Q40" s="7">
        <f t="shared" si="3"/>
        <v>35.614666666666665</v>
      </c>
      <c r="R40" s="102">
        <v>2300</v>
      </c>
      <c r="S40" s="101">
        <v>658.23</v>
      </c>
      <c r="T40" s="6">
        <f t="shared" si="2"/>
        <v>28.618695652173912</v>
      </c>
      <c r="V40" s="25"/>
      <c r="W40" s="26"/>
      <c r="X40" s="26"/>
      <c r="Y40" s="24"/>
      <c r="Z40" s="20"/>
    </row>
    <row r="41" spans="1:26" ht="32.25" customHeight="1">
      <c r="A41" s="45" t="s">
        <v>18</v>
      </c>
      <c r="B41" s="46"/>
      <c r="C41" s="46"/>
      <c r="D41" s="46"/>
      <c r="E41" s="46"/>
      <c r="F41" s="46"/>
      <c r="G41" s="46"/>
      <c r="H41" s="46"/>
      <c r="I41" s="46"/>
      <c r="J41" s="46"/>
      <c r="K41" s="47"/>
      <c r="L41" s="2">
        <v>31</v>
      </c>
      <c r="M41" s="3">
        <v>14</v>
      </c>
      <c r="N41" s="3" t="s">
        <v>0</v>
      </c>
      <c r="O41" s="6">
        <f>O42+O44+O43</f>
        <v>11326.1</v>
      </c>
      <c r="P41" s="6">
        <f>P42+P44+P43</f>
        <v>4917.2</v>
      </c>
      <c r="Q41" s="7">
        <f t="shared" si="3"/>
        <v>43.414767660536285</v>
      </c>
      <c r="R41" s="104">
        <v>8405.23</v>
      </c>
      <c r="S41" s="103">
        <v>6598.23</v>
      </c>
      <c r="T41" s="6">
        <f t="shared" si="2"/>
        <v>78.50148062575326</v>
      </c>
      <c r="V41" s="22"/>
      <c r="W41" s="19"/>
      <c r="X41" s="19"/>
      <c r="Y41" s="24"/>
      <c r="Z41" s="20"/>
    </row>
    <row r="42" spans="1:26" ht="32.25" customHeight="1">
      <c r="A42" s="45" t="s">
        <v>17</v>
      </c>
      <c r="B42" s="46"/>
      <c r="C42" s="46"/>
      <c r="D42" s="46"/>
      <c r="E42" s="46"/>
      <c r="F42" s="46"/>
      <c r="G42" s="46"/>
      <c r="H42" s="46"/>
      <c r="I42" s="46"/>
      <c r="J42" s="46"/>
      <c r="K42" s="47"/>
      <c r="L42" s="2">
        <v>31</v>
      </c>
      <c r="M42" s="3">
        <v>14</v>
      </c>
      <c r="N42" s="3">
        <v>1</v>
      </c>
      <c r="O42" s="17">
        <v>6257</v>
      </c>
      <c r="P42" s="18">
        <v>4698</v>
      </c>
      <c r="Q42" s="7">
        <f t="shared" si="3"/>
        <v>75.08390602525172</v>
      </c>
      <c r="R42" s="104">
        <v>7500</v>
      </c>
      <c r="S42" s="103">
        <v>6250</v>
      </c>
      <c r="T42" s="6">
        <f t="shared" si="2"/>
        <v>83.33333333333333</v>
      </c>
      <c r="V42" s="22"/>
      <c r="W42" s="19"/>
      <c r="X42" s="19"/>
      <c r="Y42" s="24"/>
      <c r="Z42" s="20"/>
    </row>
    <row r="43" spans="1:26" ht="16.5" customHeight="1">
      <c r="A43" s="49" t="s">
        <v>58</v>
      </c>
      <c r="B43" s="50"/>
      <c r="C43" s="50"/>
      <c r="D43" s="50"/>
      <c r="E43" s="50"/>
      <c r="F43" s="50"/>
      <c r="G43" s="50"/>
      <c r="H43" s="50"/>
      <c r="I43" s="50"/>
      <c r="J43" s="50"/>
      <c r="K43" s="51"/>
      <c r="L43" s="2">
        <v>31</v>
      </c>
      <c r="M43" s="3">
        <v>14</v>
      </c>
      <c r="N43" s="3">
        <v>2</v>
      </c>
      <c r="O43" s="17">
        <v>0</v>
      </c>
      <c r="P43" s="18">
        <v>0</v>
      </c>
      <c r="Q43" s="7">
        <v>0</v>
      </c>
      <c r="R43" s="100">
        <v>0</v>
      </c>
      <c r="S43" s="99">
        <v>0</v>
      </c>
      <c r="T43" s="6">
        <v>0</v>
      </c>
      <c r="V43" s="22"/>
      <c r="W43" s="19"/>
      <c r="X43" s="19"/>
      <c r="Y43" s="24"/>
      <c r="Z43" s="20"/>
    </row>
    <row r="44" spans="1:26" ht="21.75" customHeight="1">
      <c r="A44" s="49" t="s">
        <v>56</v>
      </c>
      <c r="B44" s="50"/>
      <c r="C44" s="50"/>
      <c r="D44" s="50"/>
      <c r="E44" s="50"/>
      <c r="F44" s="50"/>
      <c r="G44" s="50"/>
      <c r="H44" s="50"/>
      <c r="I44" s="50"/>
      <c r="J44" s="50"/>
      <c r="K44" s="51"/>
      <c r="L44" s="2">
        <v>31</v>
      </c>
      <c r="M44" s="3">
        <v>14</v>
      </c>
      <c r="N44" s="3">
        <v>3</v>
      </c>
      <c r="O44" s="17">
        <v>5069.1</v>
      </c>
      <c r="P44" s="18">
        <v>219.2</v>
      </c>
      <c r="Q44" s="7">
        <v>0</v>
      </c>
      <c r="R44" s="110">
        <v>905.23</v>
      </c>
      <c r="S44" s="108">
        <v>348.23</v>
      </c>
      <c r="T44" s="6">
        <f t="shared" si="2"/>
        <v>38.468676468963686</v>
      </c>
      <c r="V44" s="22"/>
      <c r="W44" s="19"/>
      <c r="X44" s="19"/>
      <c r="Y44" s="24"/>
      <c r="Z44" s="20"/>
    </row>
    <row r="45" spans="1:26" ht="21.75" customHeight="1">
      <c r="A45" s="45" t="s">
        <v>60</v>
      </c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2">
        <v>38</v>
      </c>
      <c r="M45" s="3" t="s">
        <v>0</v>
      </c>
      <c r="N45" s="3" t="s">
        <v>0</v>
      </c>
      <c r="O45" s="6">
        <f>O46</f>
        <v>0</v>
      </c>
      <c r="P45" s="6">
        <f>P46</f>
        <v>0</v>
      </c>
      <c r="Q45" s="7">
        <v>0</v>
      </c>
      <c r="R45" s="106">
        <v>15.2</v>
      </c>
      <c r="S45" s="107">
        <v>0</v>
      </c>
      <c r="T45" s="6">
        <v>0</v>
      </c>
      <c r="V45" s="22"/>
      <c r="W45" s="19"/>
      <c r="X45" s="19"/>
      <c r="Y45" s="24"/>
      <c r="Z45" s="20"/>
    </row>
    <row r="46" spans="1:26" ht="16.5" customHeight="1">
      <c r="A46" s="45" t="s">
        <v>15</v>
      </c>
      <c r="B46" s="46"/>
      <c r="C46" s="46"/>
      <c r="D46" s="46"/>
      <c r="E46" s="46"/>
      <c r="F46" s="46"/>
      <c r="G46" s="46"/>
      <c r="H46" s="46"/>
      <c r="I46" s="46"/>
      <c r="J46" s="46"/>
      <c r="K46" s="47"/>
      <c r="L46" s="2">
        <v>38</v>
      </c>
      <c r="M46" s="3">
        <v>1</v>
      </c>
      <c r="N46" s="3" t="s">
        <v>0</v>
      </c>
      <c r="O46" s="6">
        <f>O47</f>
        <v>0</v>
      </c>
      <c r="P46" s="6">
        <f>P47</f>
        <v>0</v>
      </c>
      <c r="Q46" s="7">
        <v>0</v>
      </c>
      <c r="R46" s="106">
        <v>15.2</v>
      </c>
      <c r="S46" s="107">
        <v>0</v>
      </c>
      <c r="T46" s="6">
        <v>0</v>
      </c>
      <c r="V46" s="22"/>
      <c r="W46" s="19"/>
      <c r="X46" s="19"/>
      <c r="Y46" s="24"/>
      <c r="Z46" s="20"/>
    </row>
    <row r="47" spans="1:26" ht="32.25" customHeight="1">
      <c r="A47" s="45" t="s">
        <v>61</v>
      </c>
      <c r="B47" s="46"/>
      <c r="C47" s="46"/>
      <c r="D47" s="46"/>
      <c r="E47" s="46"/>
      <c r="F47" s="46"/>
      <c r="G47" s="46"/>
      <c r="H47" s="46"/>
      <c r="I47" s="46"/>
      <c r="J47" s="46"/>
      <c r="K47" s="47"/>
      <c r="L47" s="2">
        <v>38</v>
      </c>
      <c r="M47" s="3">
        <v>1</v>
      </c>
      <c r="N47" s="3">
        <v>2</v>
      </c>
      <c r="O47" s="6">
        <v>0</v>
      </c>
      <c r="P47" s="6">
        <v>0</v>
      </c>
      <c r="Q47" s="7">
        <v>0</v>
      </c>
      <c r="R47" s="106">
        <v>15.2</v>
      </c>
      <c r="S47" s="107">
        <v>0</v>
      </c>
      <c r="T47" s="6">
        <v>0</v>
      </c>
      <c r="V47" s="22"/>
      <c r="W47" s="19"/>
      <c r="X47" s="19"/>
      <c r="Y47" s="24"/>
      <c r="Z47" s="20"/>
    </row>
    <row r="48" spans="1:26" ht="21.75" customHeight="1">
      <c r="A48" s="45" t="s">
        <v>16</v>
      </c>
      <c r="B48" s="46"/>
      <c r="C48" s="46"/>
      <c r="D48" s="46"/>
      <c r="E48" s="46"/>
      <c r="F48" s="46"/>
      <c r="G48" s="46"/>
      <c r="H48" s="46"/>
      <c r="I48" s="46"/>
      <c r="J48" s="46"/>
      <c r="K48" s="47"/>
      <c r="L48" s="2">
        <v>40</v>
      </c>
      <c r="M48" s="3" t="s">
        <v>0</v>
      </c>
      <c r="N48" s="3" t="s">
        <v>0</v>
      </c>
      <c r="O48" s="6">
        <f>O49+O51+O53+O59+O61+O64</f>
        <v>364650.8499999999</v>
      </c>
      <c r="P48" s="6">
        <f>P49+P51+P53+P59+P61+P64</f>
        <v>248651.59</v>
      </c>
      <c r="Q48" s="7">
        <f t="shared" si="3"/>
        <v>68.18895115697661</v>
      </c>
      <c r="R48" s="110">
        <v>415621.28</v>
      </c>
      <c r="S48" s="108">
        <v>279860.01</v>
      </c>
      <c r="T48" s="6">
        <f t="shared" si="2"/>
        <v>67.33534192474455</v>
      </c>
      <c r="V48" s="29"/>
      <c r="W48" s="30"/>
      <c r="X48" s="26"/>
      <c r="Y48" s="24"/>
      <c r="Z48" s="20"/>
    </row>
    <row r="49" spans="1:26" ht="16.5" customHeight="1">
      <c r="A49" s="45" t="s">
        <v>15</v>
      </c>
      <c r="B49" s="46"/>
      <c r="C49" s="46"/>
      <c r="D49" s="46"/>
      <c r="E49" s="46"/>
      <c r="F49" s="46"/>
      <c r="G49" s="46"/>
      <c r="H49" s="46"/>
      <c r="I49" s="46"/>
      <c r="J49" s="46"/>
      <c r="K49" s="47"/>
      <c r="L49" s="2">
        <v>40</v>
      </c>
      <c r="M49" s="3">
        <v>1</v>
      </c>
      <c r="N49" s="3" t="s">
        <v>0</v>
      </c>
      <c r="O49" s="6">
        <f>O50</f>
        <v>100</v>
      </c>
      <c r="P49" s="6">
        <f>P50</f>
        <v>9.69</v>
      </c>
      <c r="Q49" s="7">
        <f t="shared" si="3"/>
        <v>9.69</v>
      </c>
      <c r="R49" s="110">
        <v>10</v>
      </c>
      <c r="S49" s="105">
        <v>0</v>
      </c>
      <c r="T49" s="6">
        <f t="shared" si="2"/>
        <v>0</v>
      </c>
      <c r="V49" s="22"/>
      <c r="W49" s="19"/>
      <c r="X49" s="19"/>
      <c r="Y49" s="24"/>
      <c r="Z49" s="20"/>
    </row>
    <row r="50" spans="1:26" ht="16.5" customHeight="1">
      <c r="A50" s="45" t="s">
        <v>14</v>
      </c>
      <c r="B50" s="46"/>
      <c r="C50" s="46"/>
      <c r="D50" s="46"/>
      <c r="E50" s="46"/>
      <c r="F50" s="46"/>
      <c r="G50" s="46"/>
      <c r="H50" s="46"/>
      <c r="I50" s="46"/>
      <c r="J50" s="46"/>
      <c r="K50" s="47"/>
      <c r="L50" s="2">
        <v>40</v>
      </c>
      <c r="M50" s="3">
        <v>1</v>
      </c>
      <c r="N50" s="3">
        <v>13</v>
      </c>
      <c r="O50" s="17">
        <v>100</v>
      </c>
      <c r="P50" s="17">
        <v>9.69</v>
      </c>
      <c r="Q50" s="7">
        <f t="shared" si="3"/>
        <v>9.69</v>
      </c>
      <c r="R50" s="110">
        <v>10</v>
      </c>
      <c r="S50" s="105">
        <v>0</v>
      </c>
      <c r="T50" s="6">
        <f t="shared" si="2"/>
        <v>0</v>
      </c>
      <c r="V50" s="25"/>
      <c r="W50" s="26"/>
      <c r="X50" s="26"/>
      <c r="Y50" s="24"/>
      <c r="Z50" s="24"/>
    </row>
    <row r="51" spans="1:26" ht="16.5" customHeight="1">
      <c r="A51" s="45" t="s">
        <v>13</v>
      </c>
      <c r="B51" s="46"/>
      <c r="C51" s="46"/>
      <c r="D51" s="46"/>
      <c r="E51" s="46"/>
      <c r="F51" s="46"/>
      <c r="G51" s="46"/>
      <c r="H51" s="46"/>
      <c r="I51" s="46"/>
      <c r="J51" s="46"/>
      <c r="K51" s="47"/>
      <c r="L51" s="2">
        <v>40</v>
      </c>
      <c r="M51" s="3">
        <v>4</v>
      </c>
      <c r="N51" s="3" t="s">
        <v>0</v>
      </c>
      <c r="O51" s="6">
        <f>O52</f>
        <v>395.85</v>
      </c>
      <c r="P51" s="6">
        <f>P52</f>
        <v>395.85</v>
      </c>
      <c r="Q51" s="7">
        <f t="shared" si="3"/>
        <v>100</v>
      </c>
      <c r="R51" s="110">
        <v>963.11</v>
      </c>
      <c r="S51" s="108">
        <v>618.71</v>
      </c>
      <c r="T51" s="6">
        <f t="shared" si="2"/>
        <v>64.24084476331883</v>
      </c>
      <c r="V51" s="25"/>
      <c r="W51" s="26"/>
      <c r="X51" s="26"/>
      <c r="Y51" s="24"/>
      <c r="Z51" s="24"/>
    </row>
    <row r="52" spans="1:26" ht="16.5" customHeight="1">
      <c r="A52" s="45" t="s">
        <v>12</v>
      </c>
      <c r="B52" s="46"/>
      <c r="C52" s="46"/>
      <c r="D52" s="46"/>
      <c r="E52" s="46"/>
      <c r="F52" s="46"/>
      <c r="G52" s="46"/>
      <c r="H52" s="46"/>
      <c r="I52" s="46"/>
      <c r="J52" s="46"/>
      <c r="K52" s="47"/>
      <c r="L52" s="2">
        <v>40</v>
      </c>
      <c r="M52" s="3">
        <v>4</v>
      </c>
      <c r="N52" s="3">
        <v>1</v>
      </c>
      <c r="O52" s="17">
        <v>395.85</v>
      </c>
      <c r="P52" s="17">
        <v>395.85</v>
      </c>
      <c r="Q52" s="7">
        <f t="shared" si="3"/>
        <v>100</v>
      </c>
      <c r="R52" s="110">
        <v>963.11</v>
      </c>
      <c r="S52" s="108">
        <v>618.71</v>
      </c>
      <c r="T52" s="6">
        <f t="shared" si="2"/>
        <v>64.24084476331883</v>
      </c>
      <c r="V52" s="25"/>
      <c r="W52" s="26"/>
      <c r="X52" s="26"/>
      <c r="Y52" s="24"/>
      <c r="Z52" s="24"/>
    </row>
    <row r="53" spans="1:26" ht="16.5" customHeight="1">
      <c r="A53" s="45" t="s">
        <v>11</v>
      </c>
      <c r="B53" s="46"/>
      <c r="C53" s="46"/>
      <c r="D53" s="46"/>
      <c r="E53" s="46"/>
      <c r="F53" s="46"/>
      <c r="G53" s="46"/>
      <c r="H53" s="46"/>
      <c r="I53" s="46"/>
      <c r="J53" s="46"/>
      <c r="K53" s="47"/>
      <c r="L53" s="2">
        <v>40</v>
      </c>
      <c r="M53" s="3">
        <v>7</v>
      </c>
      <c r="N53" s="3" t="s">
        <v>0</v>
      </c>
      <c r="O53" s="6">
        <f>SUM(O54:O58)</f>
        <v>348181.92</v>
      </c>
      <c r="P53" s="6">
        <f>SUM(P54:P58)</f>
        <v>239282.02</v>
      </c>
      <c r="Q53" s="7">
        <f t="shared" si="3"/>
        <v>68.72327546473407</v>
      </c>
      <c r="R53" s="110">
        <v>365302.25</v>
      </c>
      <c r="S53" s="108">
        <v>269113.46</v>
      </c>
      <c r="T53" s="6">
        <f t="shared" si="2"/>
        <v>73.66871132055716</v>
      </c>
      <c r="V53" s="25"/>
      <c r="W53" s="26"/>
      <c r="X53" s="26"/>
      <c r="Y53" s="24"/>
      <c r="Z53" s="24"/>
    </row>
    <row r="54" spans="1:26" ht="16.5" customHeight="1">
      <c r="A54" s="45" t="s">
        <v>10</v>
      </c>
      <c r="B54" s="46"/>
      <c r="C54" s="46"/>
      <c r="D54" s="46"/>
      <c r="E54" s="46"/>
      <c r="F54" s="46"/>
      <c r="G54" s="46"/>
      <c r="H54" s="46"/>
      <c r="I54" s="46"/>
      <c r="J54" s="46"/>
      <c r="K54" s="47"/>
      <c r="L54" s="2">
        <v>40</v>
      </c>
      <c r="M54" s="3">
        <v>7</v>
      </c>
      <c r="N54" s="3">
        <v>1</v>
      </c>
      <c r="O54" s="17">
        <v>93888.37</v>
      </c>
      <c r="P54" s="18">
        <v>65146.81</v>
      </c>
      <c r="Q54" s="7">
        <f t="shared" si="3"/>
        <v>69.3875183901904</v>
      </c>
      <c r="R54" s="110">
        <v>101961.45</v>
      </c>
      <c r="S54" s="108">
        <v>72450.19</v>
      </c>
      <c r="T54" s="6">
        <f t="shared" si="2"/>
        <v>71.05645319873345</v>
      </c>
      <c r="V54" s="22"/>
      <c r="W54" s="19"/>
      <c r="X54" s="19"/>
      <c r="Y54" s="24"/>
      <c r="Z54" s="20"/>
    </row>
    <row r="55" spans="1:26" ht="16.5" customHeight="1">
      <c r="A55" s="45" t="s">
        <v>9</v>
      </c>
      <c r="B55" s="46"/>
      <c r="C55" s="46"/>
      <c r="D55" s="46"/>
      <c r="E55" s="46"/>
      <c r="F55" s="46"/>
      <c r="G55" s="46"/>
      <c r="H55" s="46"/>
      <c r="I55" s="46"/>
      <c r="J55" s="46"/>
      <c r="K55" s="47"/>
      <c r="L55" s="2">
        <v>40</v>
      </c>
      <c r="M55" s="3">
        <v>7</v>
      </c>
      <c r="N55" s="3">
        <v>2</v>
      </c>
      <c r="O55" s="17">
        <v>191493.85</v>
      </c>
      <c r="P55" s="18">
        <v>128582.98</v>
      </c>
      <c r="Q55" s="7">
        <f t="shared" si="3"/>
        <v>67.14731569708374</v>
      </c>
      <c r="R55" s="110">
        <v>194902.39</v>
      </c>
      <c r="S55" s="108">
        <v>141437.62</v>
      </c>
      <c r="T55" s="6">
        <f t="shared" si="2"/>
        <v>72.56843797554252</v>
      </c>
      <c r="V55" s="22"/>
      <c r="W55" s="19"/>
      <c r="X55" s="19"/>
      <c r="Y55" s="24"/>
      <c r="Z55" s="20"/>
    </row>
    <row r="56" spans="1:26" ht="16.5" customHeight="1">
      <c r="A56" s="45" t="s">
        <v>8</v>
      </c>
      <c r="B56" s="46"/>
      <c r="C56" s="46"/>
      <c r="D56" s="46"/>
      <c r="E56" s="46"/>
      <c r="F56" s="46"/>
      <c r="G56" s="46"/>
      <c r="H56" s="46"/>
      <c r="I56" s="46"/>
      <c r="J56" s="46"/>
      <c r="K56" s="47"/>
      <c r="L56" s="2">
        <v>40</v>
      </c>
      <c r="M56" s="3">
        <v>7</v>
      </c>
      <c r="N56" s="3">
        <v>3</v>
      </c>
      <c r="O56" s="17">
        <v>43368.7</v>
      </c>
      <c r="P56" s="18">
        <v>32024.7</v>
      </c>
      <c r="Q56" s="7">
        <f t="shared" si="3"/>
        <v>73.84288669017056</v>
      </c>
      <c r="R56" s="110">
        <v>47389.93</v>
      </c>
      <c r="S56" s="108">
        <v>39180.21</v>
      </c>
      <c r="T56" s="6">
        <f t="shared" si="2"/>
        <v>82.67623522550043</v>
      </c>
      <c r="V56" s="22"/>
      <c r="W56" s="19"/>
      <c r="X56" s="19"/>
      <c r="Y56" s="24"/>
      <c r="Z56" s="20"/>
    </row>
    <row r="57" spans="1:26" ht="16.5" customHeight="1">
      <c r="A57" s="45" t="s">
        <v>7</v>
      </c>
      <c r="B57" s="46"/>
      <c r="C57" s="46"/>
      <c r="D57" s="46"/>
      <c r="E57" s="46"/>
      <c r="F57" s="46"/>
      <c r="G57" s="46"/>
      <c r="H57" s="46"/>
      <c r="I57" s="46"/>
      <c r="J57" s="46"/>
      <c r="K57" s="47"/>
      <c r="L57" s="2">
        <v>40</v>
      </c>
      <c r="M57" s="3">
        <v>7</v>
      </c>
      <c r="N57" s="3">
        <v>7</v>
      </c>
      <c r="O57" s="17">
        <v>1616.83</v>
      </c>
      <c r="P57" s="18">
        <v>1146.15</v>
      </c>
      <c r="Q57" s="7">
        <f t="shared" si="3"/>
        <v>70.8887143360774</v>
      </c>
      <c r="R57" s="110">
        <v>415</v>
      </c>
      <c r="S57" s="108">
        <v>283.58</v>
      </c>
      <c r="T57" s="6">
        <f t="shared" si="2"/>
        <v>68.33253012048193</v>
      </c>
      <c r="V57" s="22"/>
      <c r="W57" s="19"/>
      <c r="X57" s="19"/>
      <c r="Y57" s="24"/>
      <c r="Z57" s="20"/>
    </row>
    <row r="58" spans="1:26" ht="16.5" customHeight="1">
      <c r="A58" s="45" t="s">
        <v>6</v>
      </c>
      <c r="B58" s="46"/>
      <c r="C58" s="46"/>
      <c r="D58" s="46"/>
      <c r="E58" s="46"/>
      <c r="F58" s="46"/>
      <c r="G58" s="46"/>
      <c r="H58" s="46"/>
      <c r="I58" s="46"/>
      <c r="J58" s="46"/>
      <c r="K58" s="47"/>
      <c r="L58" s="2">
        <v>40</v>
      </c>
      <c r="M58" s="3">
        <v>7</v>
      </c>
      <c r="N58" s="3">
        <v>9</v>
      </c>
      <c r="O58" s="17">
        <v>17814.17</v>
      </c>
      <c r="P58" s="18">
        <v>12381.38</v>
      </c>
      <c r="Q58" s="7">
        <f t="shared" si="3"/>
        <v>69.5029855446535</v>
      </c>
      <c r="R58" s="110">
        <v>20633.48</v>
      </c>
      <c r="S58" s="108">
        <v>15761.85</v>
      </c>
      <c r="T58" s="6">
        <f t="shared" si="2"/>
        <v>76.38968317511151</v>
      </c>
      <c r="V58" s="22"/>
      <c r="W58" s="19"/>
      <c r="X58" s="19"/>
      <c r="Y58" s="24"/>
      <c r="Z58" s="20"/>
    </row>
    <row r="59" spans="1:26" ht="16.5" customHeight="1">
      <c r="A59" s="45" t="s">
        <v>26</v>
      </c>
      <c r="B59" s="46"/>
      <c r="C59" s="46"/>
      <c r="D59" s="46"/>
      <c r="E59" s="46"/>
      <c r="F59" s="46"/>
      <c r="G59" s="46"/>
      <c r="H59" s="46"/>
      <c r="I59" s="46"/>
      <c r="J59" s="46"/>
      <c r="K59" s="47"/>
      <c r="L59" s="2">
        <v>40</v>
      </c>
      <c r="M59" s="3">
        <v>8</v>
      </c>
      <c r="N59" s="3"/>
      <c r="O59" s="6">
        <f>O60</f>
        <v>30</v>
      </c>
      <c r="P59" s="6">
        <f>P60</f>
        <v>0</v>
      </c>
      <c r="Q59" s="7">
        <v>0</v>
      </c>
      <c r="R59" s="28">
        <v>0</v>
      </c>
      <c r="S59" s="28">
        <v>0</v>
      </c>
      <c r="T59" s="6">
        <v>0</v>
      </c>
      <c r="V59" s="22"/>
      <c r="W59" s="19"/>
      <c r="X59" s="19"/>
      <c r="Y59" s="24"/>
      <c r="Z59" s="20"/>
    </row>
    <row r="60" spans="1:26" ht="16.5" customHeight="1">
      <c r="A60" s="45" t="s">
        <v>25</v>
      </c>
      <c r="B60" s="46"/>
      <c r="C60" s="46"/>
      <c r="D60" s="46"/>
      <c r="E60" s="46"/>
      <c r="F60" s="46"/>
      <c r="G60" s="46"/>
      <c r="H60" s="46"/>
      <c r="I60" s="46"/>
      <c r="J60" s="46"/>
      <c r="K60" s="47"/>
      <c r="L60" s="2">
        <v>40</v>
      </c>
      <c r="M60" s="3">
        <v>8</v>
      </c>
      <c r="N60" s="3">
        <v>1</v>
      </c>
      <c r="O60" s="15">
        <v>30</v>
      </c>
      <c r="P60" s="15">
        <v>0</v>
      </c>
      <c r="Q60" s="7">
        <v>0</v>
      </c>
      <c r="R60" s="15">
        <v>0</v>
      </c>
      <c r="S60" s="15">
        <v>0</v>
      </c>
      <c r="T60" s="6">
        <v>0</v>
      </c>
      <c r="V60" s="22"/>
      <c r="W60" s="19"/>
      <c r="X60" s="19"/>
      <c r="Y60" s="24"/>
      <c r="Z60" s="20"/>
    </row>
    <row r="61" spans="1:26" ht="16.5" customHeight="1">
      <c r="A61" s="45" t="s">
        <v>5</v>
      </c>
      <c r="B61" s="46"/>
      <c r="C61" s="46"/>
      <c r="D61" s="46"/>
      <c r="E61" s="46"/>
      <c r="F61" s="46"/>
      <c r="G61" s="46"/>
      <c r="H61" s="46"/>
      <c r="I61" s="46"/>
      <c r="J61" s="46"/>
      <c r="K61" s="47"/>
      <c r="L61" s="2">
        <v>40</v>
      </c>
      <c r="M61" s="3">
        <v>10</v>
      </c>
      <c r="N61" s="3" t="s">
        <v>0</v>
      </c>
      <c r="O61" s="6">
        <f>SUM(O62:O63)</f>
        <v>13642.029999999999</v>
      </c>
      <c r="P61" s="6">
        <f>SUM(P62:P63)</f>
        <v>6718.610000000001</v>
      </c>
      <c r="Q61" s="7">
        <f aca="true" t="shared" si="4" ref="Q61:Q67">P61*100/O61</f>
        <v>49.24934192345275</v>
      </c>
      <c r="R61" s="106">
        <v>16984.93</v>
      </c>
      <c r="S61" s="108">
        <v>8257.44</v>
      </c>
      <c r="T61" s="6">
        <f t="shared" si="2"/>
        <v>48.61627336703772</v>
      </c>
      <c r="V61" s="22"/>
      <c r="W61" s="19"/>
      <c r="X61" s="19"/>
      <c r="Y61" s="24"/>
      <c r="Z61" s="20"/>
    </row>
    <row r="62" spans="1:26" ht="16.5" customHeight="1">
      <c r="A62" s="45" t="s">
        <v>4</v>
      </c>
      <c r="B62" s="46"/>
      <c r="C62" s="46"/>
      <c r="D62" s="46"/>
      <c r="E62" s="46"/>
      <c r="F62" s="46"/>
      <c r="G62" s="46"/>
      <c r="H62" s="46"/>
      <c r="I62" s="46"/>
      <c r="J62" s="46"/>
      <c r="K62" s="47"/>
      <c r="L62" s="2">
        <v>40</v>
      </c>
      <c r="M62" s="3">
        <v>10</v>
      </c>
      <c r="N62" s="3">
        <v>3</v>
      </c>
      <c r="O62" s="17">
        <v>7459.03</v>
      </c>
      <c r="P62" s="18">
        <v>3183.65</v>
      </c>
      <c r="Q62" s="7">
        <f t="shared" si="4"/>
        <v>42.68182323975101</v>
      </c>
      <c r="R62" s="106">
        <v>10769.33</v>
      </c>
      <c r="S62" s="108">
        <v>4712.39</v>
      </c>
      <c r="T62" s="6">
        <f t="shared" si="2"/>
        <v>43.75750394871362</v>
      </c>
      <c r="V62" s="22"/>
      <c r="W62" s="19"/>
      <c r="X62" s="19"/>
      <c r="Y62" s="24"/>
      <c r="Z62" s="20"/>
    </row>
    <row r="63" spans="1:26" ht="16.5" customHeight="1">
      <c r="A63" s="45" t="s">
        <v>3</v>
      </c>
      <c r="B63" s="46"/>
      <c r="C63" s="46"/>
      <c r="D63" s="46"/>
      <c r="E63" s="46"/>
      <c r="F63" s="46"/>
      <c r="G63" s="46"/>
      <c r="H63" s="46"/>
      <c r="I63" s="46"/>
      <c r="J63" s="46"/>
      <c r="K63" s="47"/>
      <c r="L63" s="2">
        <v>40</v>
      </c>
      <c r="M63" s="3">
        <v>10</v>
      </c>
      <c r="N63" s="3">
        <v>4</v>
      </c>
      <c r="O63" s="17">
        <v>6183</v>
      </c>
      <c r="P63" s="18">
        <v>3534.96</v>
      </c>
      <c r="Q63" s="7">
        <f t="shared" si="4"/>
        <v>57.17224648229015</v>
      </c>
      <c r="R63" s="110">
        <v>5081.9</v>
      </c>
      <c r="S63" s="108">
        <v>3545.05</v>
      </c>
      <c r="T63" s="6">
        <f t="shared" si="2"/>
        <v>69.75835809441351</v>
      </c>
      <c r="V63" s="22"/>
      <c r="W63" s="19"/>
      <c r="X63" s="19"/>
      <c r="Y63" s="24"/>
      <c r="Z63" s="20"/>
    </row>
    <row r="64" spans="1:26" ht="16.5" customHeight="1">
      <c r="A64" s="45" t="s">
        <v>2</v>
      </c>
      <c r="B64" s="46"/>
      <c r="C64" s="46"/>
      <c r="D64" s="46"/>
      <c r="E64" s="46"/>
      <c r="F64" s="46"/>
      <c r="G64" s="46"/>
      <c r="H64" s="46"/>
      <c r="I64" s="46"/>
      <c r="J64" s="46"/>
      <c r="K64" s="47"/>
      <c r="L64" s="2">
        <v>40</v>
      </c>
      <c r="M64" s="3">
        <v>11</v>
      </c>
      <c r="N64" s="3" t="s">
        <v>0</v>
      </c>
      <c r="O64" s="6">
        <f>SUM(O65:O65)</f>
        <v>2301.05</v>
      </c>
      <c r="P64" s="6">
        <f>SUM(P65:P65)</f>
        <v>2245.42</v>
      </c>
      <c r="Q64" s="7">
        <f t="shared" si="4"/>
        <v>97.58240803111622</v>
      </c>
      <c r="R64" s="106">
        <v>2015.7</v>
      </c>
      <c r="S64" s="108">
        <v>1870.4</v>
      </c>
      <c r="T64" s="6">
        <f t="shared" si="2"/>
        <v>92.79158604951134</v>
      </c>
      <c r="V64" s="22"/>
      <c r="W64" s="19"/>
      <c r="X64" s="19"/>
      <c r="Y64" s="24"/>
      <c r="Z64" s="20"/>
    </row>
    <row r="65" spans="1:26" ht="16.5" customHeight="1">
      <c r="A65" s="45" t="s">
        <v>1</v>
      </c>
      <c r="B65" s="46"/>
      <c r="C65" s="46"/>
      <c r="D65" s="46"/>
      <c r="E65" s="46"/>
      <c r="F65" s="46"/>
      <c r="G65" s="46"/>
      <c r="H65" s="46"/>
      <c r="I65" s="46"/>
      <c r="J65" s="46"/>
      <c r="K65" s="47"/>
      <c r="L65" s="2">
        <v>40</v>
      </c>
      <c r="M65" s="3">
        <v>11</v>
      </c>
      <c r="N65" s="3">
        <v>1</v>
      </c>
      <c r="O65" s="17">
        <v>2301.05</v>
      </c>
      <c r="P65" s="18">
        <v>2245.42</v>
      </c>
      <c r="Q65" s="7">
        <f t="shared" si="4"/>
        <v>97.58240803111622</v>
      </c>
      <c r="R65" s="106">
        <v>575.7</v>
      </c>
      <c r="S65" s="108">
        <v>430.4</v>
      </c>
      <c r="T65" s="6">
        <f t="shared" si="2"/>
        <v>74.76116032655897</v>
      </c>
      <c r="V65" s="22"/>
      <c r="W65" s="19"/>
      <c r="X65" s="19"/>
      <c r="Y65" s="24"/>
      <c r="Z65" s="20"/>
    </row>
    <row r="66" spans="1:26" ht="16.5" customHeight="1">
      <c r="A66" s="45" t="s">
        <v>55</v>
      </c>
      <c r="B66" s="46"/>
      <c r="C66" s="46"/>
      <c r="D66" s="46"/>
      <c r="E66" s="46"/>
      <c r="F66" s="46"/>
      <c r="G66" s="46"/>
      <c r="H66" s="46"/>
      <c r="I66" s="46"/>
      <c r="J66" s="46"/>
      <c r="K66" s="47"/>
      <c r="L66" s="2">
        <v>40</v>
      </c>
      <c r="M66" s="3">
        <v>11</v>
      </c>
      <c r="N66" s="3">
        <v>2</v>
      </c>
      <c r="O66" s="17">
        <v>0</v>
      </c>
      <c r="P66" s="18">
        <v>0</v>
      </c>
      <c r="Q66" s="7">
        <v>0</v>
      </c>
      <c r="R66" s="111">
        <v>32918.99</v>
      </c>
      <c r="S66" s="109">
        <v>1440</v>
      </c>
      <c r="T66" s="6">
        <f aca="true" t="shared" si="5" ref="T66">S66*100/R66</f>
        <v>4.374374790964121</v>
      </c>
      <c r="V66" s="22"/>
      <c r="W66" s="19"/>
      <c r="X66" s="19"/>
      <c r="Y66" s="24"/>
      <c r="Z66" s="20"/>
    </row>
    <row r="67" spans="1:26" ht="19.5" customHeight="1">
      <c r="A67" s="55" t="s">
        <v>53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7"/>
      <c r="O67" s="41">
        <f>O8+O45+O48</f>
        <v>545431.0119999999</v>
      </c>
      <c r="P67" s="41">
        <f>P8+P45+P48</f>
        <v>345406.81</v>
      </c>
      <c r="Q67" s="42">
        <f t="shared" si="4"/>
        <v>63.32731406918976</v>
      </c>
      <c r="R67" s="41">
        <f>R8+R45+R48</f>
        <v>716167.76</v>
      </c>
      <c r="S67" s="41">
        <f>S8+S45+S48</f>
        <v>482769.33999999997</v>
      </c>
      <c r="T67" s="41">
        <f t="shared" si="2"/>
        <v>67.41009117751963</v>
      </c>
      <c r="V67" s="22"/>
      <c r="W67" s="19"/>
      <c r="X67" s="19"/>
      <c r="Y67" s="24"/>
      <c r="Z67" s="20"/>
    </row>
    <row r="68" spans="1:26" ht="11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6"/>
      <c r="P68" s="9"/>
      <c r="Q68" s="9"/>
      <c r="V68" s="22"/>
      <c r="W68" s="19"/>
      <c r="X68" s="19"/>
      <c r="Y68" s="24"/>
      <c r="Z68" s="20"/>
    </row>
    <row r="69" spans="1:26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V69" s="22"/>
      <c r="W69" s="19"/>
      <c r="X69" s="19"/>
      <c r="Y69" s="24"/>
      <c r="Z69" s="20"/>
    </row>
    <row r="70" spans="22:26" ht="12.75">
      <c r="V70" s="22"/>
      <c r="W70" s="19"/>
      <c r="X70" s="19"/>
      <c r="Y70" s="24"/>
      <c r="Z70" s="20"/>
    </row>
    <row r="71" spans="22:26" ht="12.75">
      <c r="V71" s="22"/>
      <c r="W71" s="19"/>
      <c r="X71" s="19"/>
      <c r="Y71" s="24"/>
      <c r="Z71" s="20"/>
    </row>
    <row r="72" spans="22:26" ht="12.75">
      <c r="V72" s="22"/>
      <c r="W72" s="19"/>
      <c r="X72" s="19"/>
      <c r="Y72" s="24"/>
      <c r="Z72" s="20"/>
    </row>
    <row r="73" spans="22:26" ht="12.75">
      <c r="V73" s="22"/>
      <c r="W73" s="19"/>
      <c r="X73" s="19"/>
      <c r="Y73" s="24"/>
      <c r="Z73" s="20"/>
    </row>
    <row r="74" spans="22:26" ht="12.75">
      <c r="V74" s="22"/>
      <c r="W74" s="19"/>
      <c r="X74" s="19"/>
      <c r="Y74" s="24"/>
      <c r="Z74" s="20"/>
    </row>
    <row r="75" spans="22:26" ht="12.75">
      <c r="V75" s="22"/>
      <c r="W75" s="19"/>
      <c r="X75" s="19"/>
      <c r="Y75" s="24"/>
      <c r="Z75" s="20"/>
    </row>
    <row r="76" spans="22:26" ht="12.75">
      <c r="V76" s="21"/>
      <c r="W76" s="21"/>
      <c r="X76" s="21"/>
      <c r="Y76" s="27"/>
      <c r="Z76" s="27"/>
    </row>
  </sheetData>
  <mergeCells count="67">
    <mergeCell ref="A66:K66"/>
    <mergeCell ref="A67:N67"/>
    <mergeCell ref="O5:Q5"/>
    <mergeCell ref="A45:K45"/>
    <mergeCell ref="L5:N5"/>
    <mergeCell ref="A22:K22"/>
    <mergeCell ref="A13:K13"/>
    <mergeCell ref="A8:K8"/>
    <mergeCell ref="A18:K18"/>
    <mergeCell ref="A9:K9"/>
    <mergeCell ref="A14:K14"/>
    <mergeCell ref="A23:K23"/>
    <mergeCell ref="A10:K10"/>
    <mergeCell ref="A11:K11"/>
    <mergeCell ref="A28:K28"/>
    <mergeCell ref="A15:K15"/>
    <mergeCell ref="A5:K6"/>
    <mergeCell ref="A7:K7"/>
    <mergeCell ref="A35:K35"/>
    <mergeCell ref="A36:K36"/>
    <mergeCell ref="A33:K33"/>
    <mergeCell ref="A34:K34"/>
    <mergeCell ref="A19:K19"/>
    <mergeCell ref="A47:K47"/>
    <mergeCell ref="A50:K50"/>
    <mergeCell ref="A49:K49"/>
    <mergeCell ref="A37:K37"/>
    <mergeCell ref="A39:K39"/>
    <mergeCell ref="A41:K41"/>
    <mergeCell ref="A38:K38"/>
    <mergeCell ref="A40:K40"/>
    <mergeCell ref="A42:K42"/>
    <mergeCell ref="A48:K48"/>
    <mergeCell ref="A44:K44"/>
    <mergeCell ref="A43:K43"/>
    <mergeCell ref="A46:K46"/>
    <mergeCell ref="A51:K51"/>
    <mergeCell ref="A52:K52"/>
    <mergeCell ref="A61:K61"/>
    <mergeCell ref="A55:K55"/>
    <mergeCell ref="A56:K56"/>
    <mergeCell ref="A59:K59"/>
    <mergeCell ref="A60:K60"/>
    <mergeCell ref="A57:K57"/>
    <mergeCell ref="A58:K58"/>
    <mergeCell ref="A54:K54"/>
    <mergeCell ref="A65:K65"/>
    <mergeCell ref="A62:K62"/>
    <mergeCell ref="A63:K63"/>
    <mergeCell ref="A64:K64"/>
    <mergeCell ref="A53:K53"/>
    <mergeCell ref="A2:T2"/>
    <mergeCell ref="A3:T3"/>
    <mergeCell ref="A31:K31"/>
    <mergeCell ref="A30:K30"/>
    <mergeCell ref="A32:K32"/>
    <mergeCell ref="A12:K12"/>
    <mergeCell ref="A27:K27"/>
    <mergeCell ref="A24:K24"/>
    <mergeCell ref="A25:K25"/>
    <mergeCell ref="A29:K29"/>
    <mergeCell ref="A26:K26"/>
    <mergeCell ref="A17:K17"/>
    <mergeCell ref="A16:K16"/>
    <mergeCell ref="A20:K20"/>
    <mergeCell ref="A21:K21"/>
    <mergeCell ref="R5:T5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2022-10-07T13:41:01Z</cp:lastPrinted>
  <dcterms:created xsi:type="dcterms:W3CDTF">2021-05-24T06:42:51Z</dcterms:created>
  <dcterms:modified xsi:type="dcterms:W3CDTF">2023-11-01T10:20:03Z</dcterms:modified>
  <cp:category/>
  <cp:version/>
  <cp:contentType/>
  <cp:contentStatus/>
</cp:coreProperties>
</file>