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<sst xmlns="http://schemas.openxmlformats.org/spreadsheetml/2006/main" count="61" uniqueCount="50">
  <si>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</si>
  <si>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</si>
  <si>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</si>
  <si>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</si>
  <si>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</si>
  <si>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</si>
  <si>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</si>
  <si>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</si>
  <si>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</si>
  <si>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</si>
  <si>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</si>
  <si>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</si>
  <si>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</si>
  <si>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</si>
  <si>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</si>
  <si>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</si>
  <si>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</si>
  <si>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</si>
  <si>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</si>
  <si>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</si>
  <si>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</si>
  <si>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</si>
  <si>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</si>
  <si>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</si>
  <si>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</si>
  <si>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</si>
  <si>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</si>
  <si>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</si>
  <si>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</si>
  <si>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</si>
  <si>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</si>
  <si>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</si>
  <si>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</si>
  <si>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</si>
  <si>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</si>
  <si>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</si>
  <si>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</si>
  <si>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Т.В.Сергушкина</t>
  </si>
  <si>
    <t>Исполнитель Е.Л.Кнопова</t>
  </si>
  <si>
    <t>тел.8(964)3178409</t>
  </si>
  <si>
    <t>Объем муниципального долга на 01.01.2022 года</t>
  </si>
  <si>
    <t>Объем задолженности по процентам на 01.01.2022г.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</si>
  <si>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</si>
  <si>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</si>
  <si>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</si>
  <si>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по состоянию на  01 ноября 2022 года</t>
  </si>
  <si>
    <t>Объем муниципального долга  на 01.11.2022 года</t>
  </si>
  <si>
    <t>Объем  долга по процентам на 01.11.2022г.</t>
  </si>
  <si>
    <t>Глава Администрации Лахденпохского муниципального района</t>
  </si>
  <si>
    <t>Болгов О.В.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</si>
</sst>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22">
      <selection activeCell="J33" sqref="J33"/>
    </sheetView>
  </sheetViews>
  <sheetFormatPr defaultColWidth="9.125" defaultRowHeight="12.75"/>
  <cols>
    <col min="1" max="1" width="4.375" style="1" customWidth="1"/>
    <col min="2" max="2" width="20.125" style="23" customWidth="1"/>
    <col min="3" max="3" width="14.00390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31" t="s">
        <v>27</v>
      </c>
      <c r="T1" s="131"/>
    </row>
    <row r="2" spans="19:20" ht="29.25" customHeight="1">
      <c r="S2" s="131"/>
      <c r="T2" s="131"/>
    </row>
    <row r="3" spans="1:20" ht="21.75" customHeight="1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45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33"/>
      <c r="F7" s="133"/>
      <c r="G7" s="133"/>
      <c r="H7" s="133"/>
      <c r="I7" s="133"/>
      <c r="J7" s="133"/>
      <c r="K7" s="133"/>
      <c r="L7" s="133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34" t="s">
        <v>0</v>
      </c>
      <c r="B10" s="135" t="s">
        <v>10</v>
      </c>
      <c r="C10" s="137" t="s">
        <v>3</v>
      </c>
      <c r="D10" s="145" t="s">
        <v>11</v>
      </c>
      <c r="E10" s="137" t="s">
        <v>6</v>
      </c>
      <c r="F10" s="137" t="s">
        <v>12</v>
      </c>
      <c r="G10" s="137" t="s">
        <v>13</v>
      </c>
      <c r="H10" s="137" t="s">
        <v>5</v>
      </c>
      <c r="I10" s="137" t="s">
        <v>14</v>
      </c>
      <c r="J10" s="145" t="s">
        <v>40</v>
      </c>
      <c r="K10" s="137" t="s">
        <v>15</v>
      </c>
      <c r="L10" s="137" t="s">
        <v>16</v>
      </c>
      <c r="M10" s="137" t="s">
        <v>9</v>
      </c>
      <c r="N10" s="145" t="s">
        <v>30</v>
      </c>
      <c r="O10" s="147" t="s">
        <v>46</v>
      </c>
      <c r="P10" s="148"/>
      <c r="Q10" s="137" t="s">
        <v>41</v>
      </c>
      <c r="R10" s="137" t="s">
        <v>7</v>
      </c>
      <c r="S10" s="137" t="s">
        <v>17</v>
      </c>
      <c r="T10" s="145" t="s">
        <v>47</v>
      </c>
    </row>
    <row r="11" spans="1:20" s="39" customFormat="1" ht="85.5" customHeight="1">
      <c r="A11" s="134"/>
      <c r="B11" s="136"/>
      <c r="C11" s="138"/>
      <c r="D11" s="149"/>
      <c r="E11" s="138"/>
      <c r="F11" s="138"/>
      <c r="G11" s="138"/>
      <c r="H11" s="138"/>
      <c r="I11" s="138"/>
      <c r="J11" s="149"/>
      <c r="K11" s="138"/>
      <c r="L11" s="138"/>
      <c r="M11" s="150"/>
      <c r="N11" s="146"/>
      <c r="O11" s="38" t="s">
        <v>4</v>
      </c>
      <c r="P11" s="37" t="s">
        <v>32</v>
      </c>
      <c r="Q11" s="138"/>
      <c r="R11" s="138"/>
      <c r="S11" s="138"/>
      <c r="T11" s="149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9" t="s">
        <v>18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42" t="s">
        <v>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4"/>
    </row>
    <row r="17" spans="1:20" s="118" customFormat="1" ht="58.5" customHeight="1">
      <c r="A17" s="110">
        <v>1</v>
      </c>
      <c r="B17" s="111" t="s">
        <v>43</v>
      </c>
      <c r="C17" s="112" t="s">
        <v>44</v>
      </c>
      <c r="D17" s="107">
        <v>16000000</v>
      </c>
      <c r="E17" s="125" t="s">
        <v>20</v>
      </c>
      <c r="F17" s="107">
        <v>16000000</v>
      </c>
      <c r="G17" s="113">
        <v>46563</v>
      </c>
      <c r="H17" s="114" t="s">
        <v>31</v>
      </c>
      <c r="I17" s="130">
        <v>0.1</v>
      </c>
      <c r="J17" s="108">
        <v>0</v>
      </c>
      <c r="K17" s="113">
        <v>44749</v>
      </c>
      <c r="L17" s="107">
        <v>16000000</v>
      </c>
      <c r="M17" s="113"/>
      <c r="N17" s="115"/>
      <c r="O17" s="108">
        <f>J17+L17-N17</f>
        <v>16000000</v>
      </c>
      <c r="P17" s="116">
        <v>0</v>
      </c>
      <c r="Q17" s="117">
        <v>0</v>
      </c>
      <c r="R17" s="108">
        <v>0</v>
      </c>
      <c r="S17" s="108">
        <v>0</v>
      </c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16000000</v>
      </c>
      <c r="E18" s="126"/>
      <c r="F18" s="106">
        <f>O18</f>
        <v>16000000</v>
      </c>
      <c r="G18" s="93"/>
      <c r="H18" s="94"/>
      <c r="I18" s="95"/>
      <c r="J18" s="99">
        <f>SUM(J17:J17)</f>
        <v>0</v>
      </c>
      <c r="K18" s="95"/>
      <c r="L18" s="99">
        <f>SUM(L17:L17)</f>
        <v>16000000</v>
      </c>
      <c r="M18" s="96"/>
      <c r="N18" s="100">
        <f aca="true" t="shared" si="0" ref="N18:T18">SUM(N17:N17)</f>
        <v>0</v>
      </c>
      <c r="O18" s="100">
        <f t="shared" si="0"/>
        <v>16000000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19" t="s">
        <v>21</v>
      </c>
      <c r="B19" s="52"/>
      <c r="C19" s="120"/>
      <c r="D19" s="121"/>
      <c r="E19" s="120"/>
      <c r="F19" s="120"/>
      <c r="G19" s="122"/>
      <c r="H19" s="120"/>
      <c r="I19" s="120"/>
      <c r="J19" s="121"/>
      <c r="K19" s="120"/>
      <c r="L19" s="120"/>
      <c r="M19" s="120"/>
      <c r="N19" s="121"/>
      <c r="O19" s="121"/>
      <c r="P19" s="120"/>
      <c r="Q19" s="120"/>
      <c r="R19" s="120"/>
      <c r="S19" s="120"/>
      <c r="T19" s="123"/>
    </row>
    <row r="20" spans="1:20" s="118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5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4">
        <v>43972</v>
      </c>
      <c r="L20" s="115"/>
      <c r="M20" s="124"/>
      <c r="N20" s="115"/>
      <c r="O20" s="108">
        <f>J20+L20-N20</f>
        <v>10800000</v>
      </c>
      <c r="P20" s="108"/>
      <c r="Q20" s="108">
        <v>0</v>
      </c>
      <c r="R20" s="108">
        <v>567446.61</v>
      </c>
      <c r="S20" s="108">
        <v>567446.61</v>
      </c>
      <c r="T20" s="109">
        <f>SUM(Q20+R20-S20)</f>
        <v>0</v>
      </c>
    </row>
    <row r="21" spans="1:20" s="118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5" t="s">
        <v>20</v>
      </c>
      <c r="F21" s="107">
        <f>O21</f>
        <v>0</v>
      </c>
      <c r="G21" s="113">
        <v>44807</v>
      </c>
      <c r="H21" s="114" t="s">
        <v>31</v>
      </c>
      <c r="I21" s="108">
        <v>5.6</v>
      </c>
      <c r="J21" s="108">
        <v>12000000</v>
      </c>
      <c r="K21" s="124">
        <v>44082</v>
      </c>
      <c r="L21" s="115"/>
      <c r="M21" s="124">
        <v>44753</v>
      </c>
      <c r="N21" s="115">
        <v>12000000</v>
      </c>
      <c r="O21" s="108">
        <f>J21+L21-N21</f>
        <v>0</v>
      </c>
      <c r="P21" s="115"/>
      <c r="Q21" s="115">
        <v>0</v>
      </c>
      <c r="R21" s="115">
        <v>394801.86</v>
      </c>
      <c r="S21" s="115">
        <v>394801.86</v>
      </c>
      <c r="T21" s="109">
        <f>SUM(Q21+R21-S21)</f>
        <v>0</v>
      </c>
    </row>
    <row r="22" spans="1:20" s="118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5" t="s">
        <v>20</v>
      </c>
      <c r="F22" s="107">
        <f>O22</f>
        <v>0</v>
      </c>
      <c r="G22" s="113">
        <v>44895</v>
      </c>
      <c r="H22" s="114" t="s">
        <v>31</v>
      </c>
      <c r="I22" s="108">
        <v>8</v>
      </c>
      <c r="J22" s="108">
        <v>4000000</v>
      </c>
      <c r="K22" s="124">
        <v>44554</v>
      </c>
      <c r="L22" s="115"/>
      <c r="M22" s="124">
        <v>44753</v>
      </c>
      <c r="N22" s="115">
        <v>4000000</v>
      </c>
      <c r="O22" s="108">
        <f>J22+L22-N22</f>
        <v>0</v>
      </c>
      <c r="P22" s="115"/>
      <c r="Q22" s="115">
        <v>0</v>
      </c>
      <c r="R22" s="115">
        <v>168328.77</v>
      </c>
      <c r="S22" s="115">
        <v>168328.77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7"/>
      <c r="F23" s="98">
        <f>SUM(F20:F22)</f>
        <v>10800000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16000000</v>
      </c>
      <c r="O23" s="98">
        <f aca="true" t="shared" si="1" ref="O23:T23">SUM(O20:O22)</f>
        <v>10800000</v>
      </c>
      <c r="P23" s="98">
        <f t="shared" si="1"/>
        <v>0</v>
      </c>
      <c r="Q23" s="98">
        <f t="shared" si="1"/>
        <v>0</v>
      </c>
      <c r="R23" s="98">
        <f t="shared" si="1"/>
        <v>1130577.24</v>
      </c>
      <c r="S23" s="98">
        <f t="shared" si="1"/>
        <v>1130577.24</v>
      </c>
      <c r="T23" s="98">
        <f t="shared" si="1"/>
        <v>0</v>
      </c>
    </row>
    <row r="24" spans="1:20" s="129" customFormat="1" ht="21.75" customHeight="1">
      <c r="A24" s="119" t="s">
        <v>8</v>
      </c>
      <c r="B24" s="128"/>
      <c r="C24" s="120"/>
      <c r="D24" s="121"/>
      <c r="E24" s="120"/>
      <c r="F24" s="106"/>
      <c r="G24" s="122"/>
      <c r="H24" s="120"/>
      <c r="I24" s="120"/>
      <c r="J24" s="121"/>
      <c r="K24" s="120"/>
      <c r="L24" s="120"/>
      <c r="M24" s="120"/>
      <c r="N24" s="121"/>
      <c r="O24" s="121"/>
      <c r="P24" s="120"/>
      <c r="Q24" s="120"/>
      <c r="R24" s="120"/>
      <c r="S24" s="120"/>
      <c r="T24" s="123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62602000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16000000</v>
      </c>
      <c r="M30" s="100"/>
      <c r="N30" s="100">
        <f aca="true" t="shared" si="2" ref="N30:T30">N23+N18</f>
        <v>16000000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1130577.24</v>
      </c>
      <c r="S30" s="100">
        <f t="shared" si="2"/>
        <v>1130577.24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48</v>
      </c>
      <c r="B33" s="75"/>
      <c r="C33" s="83"/>
      <c r="D33" s="84"/>
      <c r="E33" s="85"/>
      <c r="F33" s="85"/>
      <c r="H33" s="82"/>
      <c r="J33" s="85" t="s">
        <v>49</v>
      </c>
      <c r="O33" s="82" t="s">
        <v>42</v>
      </c>
      <c r="P33" s="87"/>
      <c r="Q33" s="88"/>
      <c r="R33" s="88"/>
      <c r="S33" s="82" t="s">
        <v>37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38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39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  <mergeCell ref="S10:S11"/>
    <mergeCell ref="T10:T11"/>
    <mergeCell ref="H10:H11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2022-11-02T13:56:25Z</dcterms:modified>
  <cp:category/>
  <cp:version/>
  <cp:contentType/>
  <cp:contentStatus/>
</cp:coreProperties>
</file>