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4240" windowHeight="13140"/>
  </bookViews>
  <sheets>
    <sheet name="Лист1" sheetId="1" r:id="rId1"/>
    <sheet name="Лист2" sheetId="3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0" i="1" l="1"/>
  <c r="I99" i="1"/>
  <c r="J99" i="1"/>
  <c r="G99" i="1"/>
  <c r="H99" i="1"/>
  <c r="F99" i="1"/>
  <c r="G98" i="1"/>
  <c r="H98" i="1"/>
  <c r="I98" i="1"/>
  <c r="J98" i="1"/>
  <c r="F98" i="1"/>
  <c r="I92" i="1"/>
  <c r="J92" i="1"/>
  <c r="H92" i="1"/>
  <c r="G92" i="1"/>
  <c r="F92" i="1"/>
  <c r="J66" i="1"/>
  <c r="I66" i="1"/>
  <c r="H66" i="1"/>
  <c r="G66" i="1"/>
  <c r="F66" i="1"/>
  <c r="F57" i="1"/>
  <c r="J34" i="1"/>
  <c r="I34" i="1"/>
  <c r="H34" i="1"/>
  <c r="F34" i="1"/>
  <c r="G34" i="1"/>
  <c r="G109" i="1"/>
  <c r="H109" i="1"/>
  <c r="I109" i="1"/>
  <c r="J109" i="1"/>
  <c r="F109" i="1"/>
  <c r="G42" i="1"/>
  <c r="G57" i="1" s="1"/>
  <c r="G110" i="1" s="1"/>
  <c r="H42" i="1"/>
  <c r="H57" i="1" s="1"/>
  <c r="H110" i="1" s="1"/>
  <c r="I42" i="1"/>
  <c r="I57" i="1" s="1"/>
  <c r="I110" i="1" s="1"/>
  <c r="J42" i="1"/>
  <c r="J57" i="1" s="1"/>
  <c r="J110" i="1" s="1"/>
  <c r="F42" i="1"/>
  <c r="G9" i="3" l="1"/>
  <c r="D10" i="3" s="1"/>
  <c r="D14" i="3" s="1"/>
  <c r="D13" i="3" s="1"/>
  <c r="G85" i="1"/>
  <c r="M85" i="1"/>
  <c r="E10" i="3" l="1"/>
  <c r="E14" i="3" s="1"/>
  <c r="E13" i="3" s="1"/>
  <c r="F10" i="3"/>
  <c r="F14" i="3" s="1"/>
  <c r="F13" i="3" s="1"/>
  <c r="G10" i="3"/>
  <c r="G82" i="1"/>
  <c r="H94" i="1" l="1"/>
  <c r="F94" i="1"/>
  <c r="J56" i="1" l="1"/>
  <c r="I56" i="1"/>
  <c r="H56" i="1"/>
  <c r="G56" i="1"/>
  <c r="F56" i="1"/>
</calcChain>
</file>

<file path=xl/comments1.xml><?xml version="1.0" encoding="utf-8"?>
<comments xmlns="http://schemas.openxmlformats.org/spreadsheetml/2006/main">
  <authors>
    <author xml:space="preserve">Огурцова </author>
  </authors>
  <commentList>
    <comment ref="M70" authorId="0">
      <text>
        <r>
          <rPr>
            <b/>
            <sz val="9"/>
            <color indexed="81"/>
            <rFont val="Tahoma"/>
            <family val="2"/>
            <charset val="204"/>
          </rPr>
          <t>Огурцова :</t>
        </r>
        <r>
          <rPr>
            <sz val="9"/>
            <color indexed="81"/>
            <rFont val="Tahoma"/>
            <family val="2"/>
            <charset val="204"/>
          </rPr>
          <t xml:space="preserve">
Архив и библиотека, Д.сад Журавлик к Куркиекской школе</t>
        </r>
      </text>
    </comment>
  </commentList>
</comments>
</file>

<file path=xl/sharedStrings.xml><?xml version="1.0" encoding="utf-8"?>
<sst xmlns="http://schemas.openxmlformats.org/spreadsheetml/2006/main" count="793" uniqueCount="310">
  <si>
    <t>№ п/п</t>
  </si>
  <si>
    <t>Механизм реализации</t>
  </si>
  <si>
    <t>Целевой показатель</t>
  </si>
  <si>
    <t>Единица измерения</t>
  </si>
  <si>
    <t>2020 год</t>
  </si>
  <si>
    <t>2021 год</t>
  </si>
  <si>
    <t>2022 год</t>
  </si>
  <si>
    <t>2023 год</t>
  </si>
  <si>
    <t>2024 год</t>
  </si>
  <si>
    <t>1.1.</t>
  </si>
  <si>
    <t>1.2.</t>
  </si>
  <si>
    <t>1.3.</t>
  </si>
  <si>
    <t>1.4.</t>
  </si>
  <si>
    <t>2.1.</t>
  </si>
  <si>
    <t>Финансовое управление</t>
  </si>
  <si>
    <t>2.2.</t>
  </si>
  <si>
    <t>да/нет</t>
  </si>
  <si>
    <t>да</t>
  </si>
  <si>
    <t>нет</t>
  </si>
  <si>
    <t xml:space="preserve">списание задолженности неплатежеспособных дебиторов и безнадежной к взысканию задолженности </t>
  </si>
  <si>
    <t>информирование арендаторов о наличии задолженности по договорам аренды земельных участков и муниципального имущества, сроках уплаты платежей и последствиях неуплаты:</t>
  </si>
  <si>
    <t xml:space="preserve"> - публикация информации (статей) о последствиях неуплаты арендной платы;</t>
  </si>
  <si>
    <t>ежемесячно в течение 2019-2024 годов</t>
  </si>
  <si>
    <t>Х</t>
  </si>
  <si>
    <t>подготовка предложений по снижению (отсутствию) задолженности</t>
  </si>
  <si>
    <t xml:space="preserve">снижение (отсутствие) просроченной дебиторской задолженности по сравнению с уровнем предыдущего года </t>
  </si>
  <si>
    <t>доля списанной задолженности в общем объеме задолженности, выявленной к списанию</t>
  </si>
  <si>
    <t>количество размещений и обновлений в год</t>
  </si>
  <si>
    <t>количество публикаций в год</t>
  </si>
  <si>
    <t>%</t>
  </si>
  <si>
    <t>шт.</t>
  </si>
  <si>
    <t>не менее чем на 10</t>
  </si>
  <si>
    <t>прирост просроченной дебиторской задолженности</t>
  </si>
  <si>
    <t xml:space="preserve">тыс. руб. </t>
  </si>
  <si>
    <t>отсутствие просроченной кредиторской задолженности по муниципальным бюджетным и автономным учреждениям</t>
  </si>
  <si>
    <t>инвентаризация дебиторской и кредиторской задолженности  бюджета Лахденпохского муниципального района по состоянию на 1 января текущего года</t>
  </si>
  <si>
    <t>ежегодно в течение 2020-2024 годов</t>
  </si>
  <si>
    <t>Анализ состояния просроченной дебиторской и просроченной кредиторской задолженности бюджета Лахденпохского муниципального района</t>
  </si>
  <si>
    <t>Мероприятия, направленные на сокращение просроченной дебиторской задолженности бюджета Лахденпохского муниципального района</t>
  </si>
  <si>
    <t>принятие мер, обеспечивающих снижение просроченной дебиторской задолженности, в отношении муниципальных учреждений при организации исполнения бюджета Лахденпохского муниципального район</t>
  </si>
  <si>
    <t>Отдел строительства и земельных отношений,  МКУ "ЦБ", МУ "РУО и ДМ", МКУ "КИО ЖКХ"</t>
  </si>
  <si>
    <t>направление неплательщикам претензий, подготовка исковых заявлений, взыскание задолженности в судебном порядке, взаимодействие со службой судебных приставов, рассмотрение организаций-должников перед бюджетом на Комиссии по мобилизации налоговых и неналоговых доходов в бюджет Лахденпохского муниципального района</t>
  </si>
  <si>
    <t>ежемесячно в течение 2020-2024 годов</t>
  </si>
  <si>
    <t>процент охвата проведения претензионной работы по просроченной задолженности в течение 30 дней после срока уплаты</t>
  </si>
  <si>
    <t xml:space="preserve"> - размещение и обновление на сайте Администрации Лахденпохского муниципального района информации о сумме задолженности;</t>
  </si>
  <si>
    <t xml:space="preserve">Отдел строительства и земельных отношений, МКУ "КИО ЖКХ" </t>
  </si>
  <si>
    <t xml:space="preserve"> - публикация на сайте Администрации Лахденпохского муниципального района перечня арендаторов, имеющих задолженность свыше 100,0 тыс. руб.;</t>
  </si>
  <si>
    <t>ежеквартально в течение 2020-2024 годов</t>
  </si>
  <si>
    <t>Мероприятия, направленные на предупреждение образования просроченной дебиторской и просроченной кредиторской задолженности бюджета Лахденпохского муниципального района</t>
  </si>
  <si>
    <t>контроль за сроками уплаты доходов, администрируемых Администрацией Лахденпохского муниципального района (казенными учреждениями, находящимися в их ведении), и сроками выполнения планов, графиков предоставления муниципальных услуг (работ); принятие решения об осуществлении отдельных закупок, товаров, работ и услуг путем заключения договоров (муниципальных контрактов) без включения в них условия об авансовом платеже</t>
  </si>
  <si>
    <t>ежедневно в течение 2020-2024 годов</t>
  </si>
  <si>
    <t>Отдел строительства и земельных отношений</t>
  </si>
  <si>
    <t>Отдел строительства и земельных отношений, Управление делами,  МКУ "ЦБ", МУ "РУО и ДМ", МКУ "КИО ЖКХ", Муниципальное казенное учреждение "Хозяйственное управление" (далее - МКУ "Хозяйственное управление").</t>
  </si>
  <si>
    <t>контроль за выполнением планов финансово-хозяйственной деятельности муниципальными бюджетными и автономными учреждениями Лахденпохского муниципального района</t>
  </si>
  <si>
    <t>контроль за заключением муниципальными казенными учреждениями Лахденпохского муниципального района муниципальных договоров (контрактов) в пределах доведенных лимитов бюджетных обязательств</t>
  </si>
  <si>
    <t>Отдел социальной работы, МУ "РУО и ДМ", МКУ "ЦБ"</t>
  </si>
  <si>
    <t>МУ "РУО и ДМ", МКУ "ЦБ"</t>
  </si>
  <si>
    <t>2</t>
  </si>
  <si>
    <t>Оптимизация расходов в сфере муниципального управления</t>
  </si>
  <si>
    <t>2.1.1.</t>
  </si>
  <si>
    <t>Оптимизация расходов на обеспечение деятельности органов местного самоуправления</t>
  </si>
  <si>
    <t>неувеличение штатной численности работников муниципальных служащих (за исключением случаев изменения полномочий и функций органов местного самоуправления)</t>
  </si>
  <si>
    <t>ежегодное утверждение и реализация плана по оптимизации расходов на обеспечение деятельности Администрации</t>
  </si>
  <si>
    <t>шт.ед.</t>
  </si>
  <si>
    <t>сокращение штатной численности</t>
  </si>
  <si>
    <t>2.1.2.</t>
  </si>
  <si>
    <t>Сокращение материальных затрат (материальных ресурсов) для обеспечения деятельности органов местного самоуправления за счет внедрения системы электронного документооборота и создания электронных архивов</t>
  </si>
  <si>
    <t>внедрение системы электронного документооборота и создания электронных архивов</t>
  </si>
  <si>
    <t>2.1.3.</t>
  </si>
  <si>
    <t>проведение ответственной бюджетной политики в части принятия расходных обязательств</t>
  </si>
  <si>
    <t>Структурные подразделения</t>
  </si>
  <si>
    <t>Повышение эффективности деятельности бюджетной сети</t>
  </si>
  <si>
    <t>2.2.1.</t>
  </si>
  <si>
    <t>Развитие системы предоставления муниципальных услуг, выполнения работ и функций</t>
  </si>
  <si>
    <t>формирование, утверждение и реализация плана повышения эффективности деятельности учреждений посредством изменения бюджетной сети</t>
  </si>
  <si>
    <t>наличие плана  повышения эффективности деятельности учреждений посредством изменения бюджетной сети</t>
  </si>
  <si>
    <t>количество реорганизованных муниципальных учреждений путем присоединения, объединения или ликвидации</t>
  </si>
  <si>
    <t>ед.</t>
  </si>
  <si>
    <t>х</t>
  </si>
  <si>
    <t>Проведение инвентаризации имущества</t>
  </si>
  <si>
    <t>2.2.2.</t>
  </si>
  <si>
    <t>Повышение эффективности расходов на оплату труда работников муниципальных учреждений</t>
  </si>
  <si>
    <t>мониторинг темпов роста расходов на оплату труда работников муниципальных учреждений, включая непревышение целевых показателей заработной платы отдельных категорий работников, установленных нормативными правовыми актами Республики Карелия</t>
  </si>
  <si>
    <t>степень достижения целевых показателей заработной платы отдельных категорий работников, установленных нормативными правовыми актами Республики Карелия</t>
  </si>
  <si>
    <t>соблюдение установленных лимитов численности, уровня оплаты труда и фондов оплаты труда (за счет всех источников финансового обеспечения) административно-управленческий персонал (АУП)</t>
  </si>
  <si>
    <t>не превышение установленных лимитов численности, уровня оплаты труда и фондов оплаты труда (за счет всех источников финансового обеспечения) АУП</t>
  </si>
  <si>
    <t>отсутствие роста штатной численности</t>
  </si>
  <si>
    <t>муниципальных дошкольных образовательных учреждений</t>
  </si>
  <si>
    <t>муниципальных учреждений дополнительного образования</t>
  </si>
  <si>
    <t>2.2.3.</t>
  </si>
  <si>
    <t>увеличение объема расходов за счет мобилизации доходов муниципальных бюджетных и автономных учреждений от приносящей доход деятельности в сравнении с предыдущим периодом</t>
  </si>
  <si>
    <t>2.3.</t>
  </si>
  <si>
    <t>снижение затрат муниципальных учреждений в результате внедрения энергосберегающих, энергоэффективных мероприятий в сопоставимых условиях</t>
  </si>
  <si>
    <t>кВатт,</t>
  </si>
  <si>
    <t xml:space="preserve"> Гкал</t>
  </si>
  <si>
    <t>наличие планов мероприятий по экономии всех видов коммунальных ресурсов с назначением ответственных за реализацию данных планов</t>
  </si>
  <si>
    <t xml:space="preserve"> - </t>
  </si>
  <si>
    <t>Осуществление организации закупок товаров, работ и услуг с применением конкурентных процедур</t>
  </si>
  <si>
    <t>определение эффекта от проведения закупок товаров, работ, услуг как разница между начальной (максимальной) ценой контракта и ценой, по которой был заключен контракт</t>
  </si>
  <si>
    <t>3.</t>
  </si>
  <si>
    <t>Меры по сокращению муниципального долга</t>
  </si>
  <si>
    <t>3.1</t>
  </si>
  <si>
    <t xml:space="preserve"> ≤ 5
</t>
  </si>
  <si>
    <t>проработка с Министерством финансов Республики Карелия вопроса о предоставлении бюджетных кредитов</t>
  </si>
  <si>
    <t>реструктуризации муниципального долга</t>
  </si>
  <si>
    <t>направление в Министерство финансов Республики Карелия обращений о реструктуризации задолженности</t>
  </si>
  <si>
    <t>проведения работы по снижению процентных ставок по действующим кредитным договорам, по рефинансированию кредитных ресурсов с высокими процентными ставками</t>
  </si>
  <si>
    <t>проведение работы:</t>
  </si>
  <si>
    <t>- с кредитными организациями в части направления предложений о снижении процентных ставок за пользование кредитами с обоснованием ситуации</t>
  </si>
  <si>
    <t>- по рефинансированию и досрочному погашению кредитных ресурсов с высокими процентными ставками</t>
  </si>
  <si>
    <t>снижение темпов наращивания объема муниципального долга</t>
  </si>
  <si>
    <t>отношение объема муниципального долга к объему налоговых и неналоговых доходов</t>
  </si>
  <si>
    <t xml:space="preserve">Итого бюджетный эффект от реализации мероприятий сфере управления муниципальным долгом </t>
  </si>
  <si>
    <t>Всего эффект от реализации Программы</t>
  </si>
  <si>
    <t>Управление делами</t>
  </si>
  <si>
    <t>Ежегодно в течение 2020-2024 годов</t>
  </si>
  <si>
    <t>оптимизация штатной численности муниципальных служащих, в том числе в связи с передачей части полномочий (функций) в казенное учреждение, изменение функционала в сфере ведения бухгалтерского учета</t>
  </si>
  <si>
    <t>В течение 2020 года</t>
  </si>
  <si>
    <t>Ежегодно, в течение 2021-2024 годов</t>
  </si>
  <si>
    <t>сокращение расходов на приобретение бумаги, расходных материалов для принтеров и многофункциональных устройств к уровню 2019 года</t>
  </si>
  <si>
    <t>Неустановление новых расходных обязательств, не связанных с решением вопросов, отнесенных федеральными законами к полномочиям органов местного самоуправления</t>
  </si>
  <si>
    <t>Постоянно в течение 2020-2024 годов</t>
  </si>
  <si>
    <t>отсутствие нормативного правового акта Лахденпохского муниципального района, устанавливающего новые расходные обязательства, не связанные с решением вопросов, отнесенных  федеральными законами к полномочиям органов местного самоуправления</t>
  </si>
  <si>
    <t>Отдел социальной работы</t>
  </si>
  <si>
    <t>Ежегодно, в течение 2020-2024 годов</t>
  </si>
  <si>
    <t>В течение 2020-2024 годов</t>
  </si>
  <si>
    <t xml:space="preserve">централизация отдельных функций муниципальных учреждений в сфере бюджетного и бухгалтерского учета муниципальных учреждений </t>
  </si>
  <si>
    <t>проведение инвентаризации имущества Лахденпохского муниципального района, находящегося в оперативном управлении муниципальных учреждений, для его дальнейшего эффективного использования, реализации или консервации</t>
  </si>
  <si>
    <t>наличие правового акта об утверждении оценки</t>
  </si>
  <si>
    <t>разработка нормативного акта, утверждающего Порядок оценки эффективности деятельности муниципальных учреждений Лахденпохского муниципального района, оказывающих муниципальные услуги (работы) (далее - оценка)</t>
  </si>
  <si>
    <t>МКУ "КИО ЖКХ"</t>
  </si>
  <si>
    <t>соотношение площадей, которые используются муниципальными учреждениями в рамках уставной деятельности к общей площади имущества Лахденпохского муниципального района, предоставленной муниципальным учреждениям</t>
  </si>
  <si>
    <t>Ежеквартально, в течение 2020-2024 годов</t>
  </si>
  <si>
    <t>Постоянно, в течение 2020-2024 годов</t>
  </si>
  <si>
    <t xml:space="preserve"> МКУ "ЦБ", МУ "РУО и ДМ", Управление делами</t>
  </si>
  <si>
    <t>исключение внесения изменений в штатные расписания муниципальных учреждений Лахденпохского района, приводящих к увеличению фонда оплаты труда, за исключением исполнения принятых на федеральном уровне решений, а также в случаев изменения функций, выполняемых муниципальными учреждениями, и случаев, связанных с увеличением контингента</t>
  </si>
  <si>
    <t xml:space="preserve"> МКУ "ЦБ", МУ "РУО и ДМ", Управление делами, Финансовое управление</t>
  </si>
  <si>
    <t>Отдел социальной работы, МКУ "ЦБ", МУ "РУО и ДМ"</t>
  </si>
  <si>
    <t xml:space="preserve">Увеличение объема расходов муниципальных бюджетных учреждений за счет мобилизации доходов от иной приносящей доход деятельности </t>
  </si>
  <si>
    <t xml:space="preserve">повышение качества и расширение перечня и объема востребованных муниципальных услуг (работ), не включенных в муниципальные задания, эффективное использование муниципального имущества муниципальными бюджетными учреждениями, участие муниципальных учреждений в конкурсах благотворительных фондов на получение грантов </t>
  </si>
  <si>
    <t>Оптимизация расходов бюджета Лахденпохского муниципального района в результате осуществления мероприятий по энергосбережению</t>
  </si>
  <si>
    <t>экономия энергоресурсов по отношению к предыдущему периоду (не менее 1%)</t>
  </si>
  <si>
    <t>Управление делами, муниципальные учреждения</t>
  </si>
  <si>
    <t>Постоянно, в течение 2020-2024 гг.</t>
  </si>
  <si>
    <t>Обеспечение сбалансированности бюджета Лахденпохского муниципального района</t>
  </si>
  <si>
    <t>Снижение затрат на обслуживание муниципального долга Лахденпохского муниципального района посредством:</t>
  </si>
  <si>
    <t xml:space="preserve">Финансовое управление        
</t>
  </si>
  <si>
    <t xml:space="preserve">Финансовое управление
</t>
  </si>
  <si>
    <t>разница между средней ставкой по коммерческим муниципальным  заимствованиям Лахденпохского муниципального района и ключевой ставкой Центрального банка Российской Федерации</t>
  </si>
  <si>
    <t>Наименование мероприятия</t>
  </si>
  <si>
    <t xml:space="preserve">Срок реализации                      </t>
  </si>
  <si>
    <t>Ответственный исполнитель</t>
  </si>
  <si>
    <t xml:space="preserve">1. </t>
  </si>
  <si>
    <t>1.1.1.</t>
  </si>
  <si>
    <t>1.2.2.</t>
  </si>
  <si>
    <t>%  к уровню предыдущего года</t>
  </si>
  <si>
    <t>1.3.2.</t>
  </si>
  <si>
    <t>единиц</t>
  </si>
  <si>
    <t>взаимодействие с организациями  по вопросу сокращения задолженности по неналоговым доходам</t>
  </si>
  <si>
    <t xml:space="preserve">Эффективное использование муниципального имущества
</t>
  </si>
  <si>
    <t>проведение мероприятий по выявлению и учету муниципального имущества, формирование полных и достоверных сведений об имуществе.</t>
  </si>
  <si>
    <t xml:space="preserve">удельный вес объектов имущества, находящегося в муниципальной собственности, в отношении которых проведены проверки на предмет его целевого использования </t>
  </si>
  <si>
    <t>проведение исковой работы в отношении владельцев незаконно установленных рекламных конструкций либо собственниов или иных законных владельцев недвижимого имущества, к которому присоединены незаконно установленные рекламные конструкции</t>
  </si>
  <si>
    <t>возмещение убытков бюджету (по мере выявления)</t>
  </si>
  <si>
    <t>взыскание штрафных санкций по результатам проверок использования арендуемых объектов</t>
  </si>
  <si>
    <t>доля земельных участков, реализованных с торгов после прекращения арендных отношений</t>
  </si>
  <si>
    <t>осуществление муниципального земельного контроля и выявление самовольно занятых земельных участков, в том числе участков, используемых лицами, не имеющими предусмотренных законодательством Российской Федерации прав на указанные земельные участки, и земельных участков, фактическое использование которых не соответствует разрешенным видам использования:</t>
  </si>
  <si>
    <t>количество обследованных земельных участков</t>
  </si>
  <si>
    <t>- осуществление проверок по муниципальному земельному контролю, выявление нарушений в части земельных отношений, направление материалов по выявленным нарушениям в Управление Федеральной службы государственной регистрации, кадастра и картографии по РК для принятия мер административного воздействия в рамках государственного земельного надзора</t>
  </si>
  <si>
    <t>- проведение мероприятий по привлечению лиц, самовольно занимающих земельные участки без оформленных в соответствии с законодательством земельно-правовых документов, к гражданско-правовой ответственности и взысканию с них платы за фактическое пользование земельными участками</t>
  </si>
  <si>
    <t>межведомственное взаимодействие по выявлению объектов, оказывающих негативное воздействие на окружающую среду и не стоящих на учете, а также по выявлению юридических лиц и индивидуальных предпринимателей, не зарегистрированных в качестве плательщиков платы за негативное воздействие на окружающую среду</t>
  </si>
  <si>
    <t xml:space="preserve">количество вновь выявленных  объектов, оказывающих негативное воздействие на окружающую среду </t>
  </si>
  <si>
    <t xml:space="preserve">проработка вопроса расширения случаев применения штрафных санкций (штрафов), налагаемых в результате деятельности административных комиссий </t>
  </si>
  <si>
    <t xml:space="preserve">динамика поступлений штрафных санкций (штрафов), налагаемых в результате деятельности административной комиссии  </t>
  </si>
  <si>
    <t xml:space="preserve">%  к уровню предыдущего года </t>
  </si>
  <si>
    <t xml:space="preserve">Мероприятия в сфере теневой и неформальной занятости: легализация неформальной занятости и предпринимательской деятельности  </t>
  </si>
  <si>
    <t>Снижение неформальной занятости</t>
  </si>
  <si>
    <t>человек</t>
  </si>
  <si>
    <t>- проведение, не менее 1 раза в квартал и (или) в случае изменения законодательства, информационно-разъяснительной работы с использованием СМИ и информационно-телекоммуникационной сети Интернет о необходимости перечисления НДФЛ в полном объеме в установленном законом порядке налоговыми агентами, о неблагоприятных последствиях получения работниками "серой" заработной платы.</t>
  </si>
  <si>
    <t>взаимодействие с руководителями организаций по вопросам установления уровня оплаты труда наемным работникам в соответствии с действующим законодательством, наличия рисков в части незаконной минимизации налогов и выплаты теневой заработной платы</t>
  </si>
  <si>
    <t>Легализация предпринимательской деятельности</t>
  </si>
  <si>
    <t>количество физических лиц, зарегистрированных в качестве индивидуальных предпринимателей</t>
  </si>
  <si>
    <t>Мероприятия, направленные на достижение бюджетного эффекта от деятельности по увеличению доходов бюджета Лахденпохского муниципального района</t>
  </si>
  <si>
    <t>Мероприятия в сфере экономического развития Лахденпохского муниципального района</t>
  </si>
  <si>
    <t>разработка и утверждение программы повышения инвистиционной привлекательности района и создание условий для развития малого предпринимательства</t>
  </si>
  <si>
    <t>Отдел экономики и инвестиционной политики Администрации Лахденпохского муниципального района (далее - Отдел  экономики и инвестиционной политики) совместно с Министерством экономического развития и промышленности Республики Карелия и отраслевыми ведомствами</t>
  </si>
  <si>
    <t>наличие утвержденной программы повышения инвистиционной привлекательности района и создание условий для развития малого предпринимательства</t>
  </si>
  <si>
    <t>Поэтапный прием на баланс ФГКУ Росгранстрой двустороннего автомобильного (упрощенного) пункта пропуска (ДАПП) Сювяоро, передача в федеральное ведение земельных участков, на которых они расположены.</t>
  </si>
  <si>
    <t>в течение 2020 года</t>
  </si>
  <si>
    <t>Создание нового международного пункта пропуска</t>
  </si>
  <si>
    <t>Оказание государственной поддержки субъектам МСП в Лахденпохском муниципальном районе</t>
  </si>
  <si>
    <t>реализация программы АО "РЭЦ" через Карельский экспортный центр</t>
  </si>
  <si>
    <t>Министерство экономического развития и промышленности Республики Карелия, Отдел  экономики и инвестиционной политики</t>
  </si>
  <si>
    <t>количество  субъектов МСП, воспользовавшихся услугами Карельского экспортного центра в рамках национального проекта</t>
  </si>
  <si>
    <t>Увеличение поступления налоговых платежей от вновь созданных субъектов хозяйственной деятельности</t>
  </si>
  <si>
    <t>ФГКУ Росгранстрой
Министерство имущественных и земельных отношений Республики Карелия</t>
  </si>
  <si>
    <t xml:space="preserve">количество выведенных на экспорт субъектов МСП </t>
  </si>
  <si>
    <t xml:space="preserve">количество субъектов МСП, как 
получателей всех форм поддержки по Лахденпохскому муниципальному району </t>
  </si>
  <si>
    <t>Взыскание задолженности по платежам в бюджет Лахденпохского муниципального района в результате межведомственного взаимодействия с территориальными органами федеральных органов исполнительной власти в Республике Карелия, правоохранительными органами и органами исполнительной власти Республики Карелия</t>
  </si>
  <si>
    <t>количество заседаний комиссии  по мобилизации дополнительных налоговых и неналоговых доходов в бюджет Лахденпохского муниципального района</t>
  </si>
  <si>
    <t>постоянно в течение 2020-2024 годов</t>
  </si>
  <si>
    <t>изъятие непрофильного и не используемого в уставной деятельности муниципального имущества, находящегося в оперативном управлении и безвозмездном пользовании  муниципальных учреждений Лахденпохского муниципального района, для его дальнейшего целевого использования (передача в аренду, продажа)</t>
  </si>
  <si>
    <t>Мероприятия в сфере повышения эффективности администрирования доходов бюджета Лахденпохского муниципального района</t>
  </si>
  <si>
    <t>взыскание в бюджет Лахденпохского муниципального района штрафных санкций в результате усиления контроля за исполнением условий договоров аренды муниципального имущества</t>
  </si>
  <si>
    <t>2020-2024 годы</t>
  </si>
  <si>
    <t>проведение совместно с уполномоченным органом по распоряжению земельными участками, государственная собственность на которые не разграничена и расположенных на территории Лахденпохского муниципального района, комплекса мероприятий по прекращению арендных отношений с лицами, допускающими нарушения условий договоров аренды в части внесения арендных платежей, а также использующими участки не по целевому назначению, в целях предупреждения роста дебиторской задолженности, а также эффективного распоряжения участками. Реализация земельных участков после прекращения арендных отношений с торгов (при возможности).</t>
  </si>
  <si>
    <t>проведение работы по исчислению и взысканию арендной платы за земельные участки, находящиеся в муниципальной собственности Лахденпохского муниципального района, в условиях актуализации порядка определения размера арендной платы за земельные участки, находящиеся в муниципальной собственности Лахденпохского муниципального района</t>
  </si>
  <si>
    <t>в течение 2020-2024 годов</t>
  </si>
  <si>
    <t>динамика поступления доходов от арендной платы за земельные участки, находящиеся в муниципальной собственности Лахденпохского муниципального района (в сопоставимых условиях)</t>
  </si>
  <si>
    <t>Отдел строительства и земельных отношений, Управление Росреестра по Республики Карелия</t>
  </si>
  <si>
    <t>Повышение собираемости неналоговых платежей в бюджет Лахденпохского муниципального района</t>
  </si>
  <si>
    <t>Отдел  экономики и инвестиционной политики</t>
  </si>
  <si>
    <t xml:space="preserve"> в течение 2020 года</t>
  </si>
  <si>
    <t xml:space="preserve">раработка Порядка принятия решения о размещении нестационарного торгового объекта, в т.ч. для целей поступления платы за выдачу решений на размещение нестационарных торговых объектов </t>
  </si>
  <si>
    <t>наличие утвержденного Порядка принятия решения о размещении нестационарного торгового объекта</t>
  </si>
  <si>
    <t>увеличение налоговой базы по налогу на доходы физических лиц в результате проведения мероприятий по легализации теневой занятости посредством межведомственного взаимодействия с территориальными органами федеральной исполнительной власти в Республике Карелия, правоохранительными органами,органами исполнительной власти Республики Карелия, прокуратурой Лахденпохского муниципального района:</t>
  </si>
  <si>
    <t>Отдел  экономики и инвестиционной политики, Финансовое управление</t>
  </si>
  <si>
    <t>- проведение Комиссии по мобилизации налоговых и неналоговых поступлений не менее 4 раз в год с рассмотрением деятельности юридических и физических лиц, имеющих уровень заработной платы ниже уровня, установленного на территории Лахденпохского муниципального района, и имеющих сумму разрыва уровня заработной платы от среднеотраслевого уровня;</t>
  </si>
  <si>
    <t>Бюджетный эффект от реализации мероприятий в сфере экономического развития Лахденпохского муниципального района (п.1.1.)</t>
  </si>
  <si>
    <t>1</t>
  </si>
  <si>
    <t>Мероприятия по сокращению (предупреждению образования) просроченной дебиторской и просроченной кредиторской задолженности Лахденпохского муниципального района</t>
  </si>
  <si>
    <t>Отдел строительства и земельных отношений,  МКУ "ЦБ", МУ "РУО и ДМ", МКУ "КИО ЖКХ", Управление делами</t>
  </si>
  <si>
    <t>МКУ "Хозяйственное управление"</t>
  </si>
  <si>
    <t>Муниципальные бюджетные учреждения, Отдел социальной работы, МУ "РУО и ДМ"</t>
  </si>
  <si>
    <t xml:space="preserve"> МКУ "ЦБ", МУ "РУО и ДМ", Управление делами, Финансовое управление, бюджетные и казенные учреждения</t>
  </si>
  <si>
    <t>В течение 2021-2024 годов</t>
  </si>
  <si>
    <t>проведение нормирования труда в муниципальных учреждениях района</t>
  </si>
  <si>
    <t>Передача несвойственных функций учреждений на аутсорсинг (охрана здания, стирка белья)</t>
  </si>
  <si>
    <r>
      <t xml:space="preserve">Финансовое управление                 </t>
    </r>
    <r>
      <rPr>
        <b/>
        <i/>
        <sz val="12"/>
        <rFont val="Times New Roman"/>
        <family val="1"/>
        <charset val="204"/>
      </rPr>
      <t xml:space="preserve">
</t>
    </r>
  </si>
  <si>
    <r>
      <t xml:space="preserve">Финансовое управление             </t>
    </r>
    <r>
      <rPr>
        <b/>
        <i/>
        <sz val="12"/>
        <rFont val="Times New Roman"/>
        <family val="1"/>
        <charset val="204"/>
      </rPr>
      <t xml:space="preserve">
</t>
    </r>
  </si>
  <si>
    <t>отношение объема расходов на обслуживание муниципального долга к общему объему расходов бюджета Лахденпохского муниципального района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</si>
  <si>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привлечения краткосрочных бюджетных кредитов на пополнение остатка средств на едином счете бюджета Лахденпохского муниципального района через систему Федерального казначейства</t>
  </si>
  <si>
    <t>заключение с Управлением Федерального Казначейства по Республике Карелия договора о предоставлении краткосрочных бюджетных кредитов на пополнение остатка средств на едином счете бюджета Лахденпохского муниципального района</t>
  </si>
  <si>
    <t>оптимального сочетания долговых инструментов за счет увеличения доли бюджетных кредитов на частичное погашение дефицита бюджета Лахденпохского муниципального района</t>
  </si>
  <si>
    <t>1.1.2.</t>
  </si>
  <si>
    <t>Бюджетный эффект от реализации мероприятий в сфере повышения эффективности администрирования доходов бюджета Лахденпохского муниципального района  (п. 1.2.)</t>
  </si>
  <si>
    <t xml:space="preserve">Управление делами, Отдел мобилизационной работы, территориальной безопасности, гражданской обороны и чрезвычайных ситуаций Лахденпохского муниципального района (далее - Отдел мобилизационной работы) </t>
  </si>
  <si>
    <t>1.2.1.</t>
  </si>
  <si>
    <t>1.2.3.</t>
  </si>
  <si>
    <t>выявление физических лиц, осуществляющих предпринимательскую деятельность без государственной регистрации на территории Лахдепохского муниципального района</t>
  </si>
  <si>
    <t xml:space="preserve">выявление хозяйствующих субъектов, осуществляющих  деятельность без постановки на налоговый учет на территории Лахденпохского муниципального района, посредством межведомственного взаимодействия с ИФНС России </t>
  </si>
  <si>
    <t xml:space="preserve">1.3.1 </t>
  </si>
  <si>
    <t>Бюджетный эффект от реализации мероприятий в сфере теневой и неформальной занятости: легализация неформальной занятости и предпринимательской деятельности  (п. 1.3.)</t>
  </si>
  <si>
    <t>1.4.1</t>
  </si>
  <si>
    <t>1.4.2</t>
  </si>
  <si>
    <t>1.4.3</t>
  </si>
  <si>
    <t>Бюджетный эффект от реализации мероприятий по сокращению (предупреждению образования) просроченной дебиторской и просроченной кредиторской задолженности Лахденпохского муниципального района (1.4)</t>
  </si>
  <si>
    <t>Меры по оптимизации расходов бюджета Лахденпохского муниципального района</t>
  </si>
  <si>
    <t>Отдел  экономики и инвестиционной политики, финансовое управление, МКУ "КИО ЖКХ",  Межрайонная ИФНС №5  России по Республике Карелия(по согласованию)</t>
  </si>
  <si>
    <t>изъятие непрофильного и не используемого в уставной деятельности муниципального имущества, находящегося в оперативном управлении муниципальных учреждений, для его дальнейшего эффективного использования, реализации или консервации</t>
  </si>
  <si>
    <t>1) внедрения норм труда при условии тенденции роста доступности и качества предоставления услуг</t>
  </si>
  <si>
    <t>2) приведение в соответствие с нормативом численность персонала, в т.ч.:</t>
  </si>
  <si>
    <t>Повышение эффективности расходования средств муниципальных учреждений Лахденпохского муниципального района с учетом:</t>
  </si>
  <si>
    <t>бюджетный эффент отражен в пункте повышения эффективности расходования средств муниципальных учреждений Лахденпохского муниципального района</t>
  </si>
  <si>
    <t xml:space="preserve">муниципальных общеобразовательных учреждений </t>
  </si>
  <si>
    <t>4,25 (местный бюджет)</t>
  </si>
  <si>
    <t>11,5 (субвенция)</t>
  </si>
  <si>
    <t>12,5 (местный бюджет)</t>
  </si>
  <si>
    <t>20,5 (субвенция)</t>
  </si>
  <si>
    <t>2 (местный бюджет)</t>
  </si>
  <si>
    <t>ФБ</t>
  </si>
  <si>
    <t>РБ</t>
  </si>
  <si>
    <t>МБ</t>
  </si>
  <si>
    <t>рубли</t>
  </si>
  <si>
    <t>проценты</t>
  </si>
  <si>
    <t>2.3.1.</t>
  </si>
  <si>
    <t>2.3.2.</t>
  </si>
  <si>
    <t>3.1.1</t>
  </si>
  <si>
    <t>3.1.2</t>
  </si>
  <si>
    <t>3.1.3</t>
  </si>
  <si>
    <t>3.1.4</t>
  </si>
  <si>
    <t>3.1.5.</t>
  </si>
  <si>
    <t>в течение 2021 года</t>
  </si>
  <si>
    <t>увеличение  количества субъектов МСП в расчете на 10 тыс. человек населения района</t>
  </si>
  <si>
    <t>создание нового международного пункта пропуска</t>
  </si>
  <si>
    <t>количество заседаний рабочей группы по мобилизации и обеспечению поступления арендных платежей в бюджет Лахденпохского муниципального района</t>
  </si>
  <si>
    <t>Отдел строительства и земельных отношений, Управление делами, Министерство имущественных и земельных  отношений Республики Карелия</t>
  </si>
  <si>
    <t>не менее 30</t>
  </si>
  <si>
    <t>не менее 50</t>
  </si>
  <si>
    <t>не менее 70</t>
  </si>
  <si>
    <t>количество поставленных на налоговый учет в муниципальном образовании обособленных подразделений, осуществляющих свою деятельность на территории муниципального образования, входящих в состав организаций,  зарегистрированных в других субъектах Российской Федерации или других муниципальных образоаниях Республики Карелия.</t>
  </si>
  <si>
    <t>заключение договор в пределах лимитов бюджетных обязательств к общему числу заключенных договоров</t>
  </si>
  <si>
    <t>реализация Плана мероприятий по снижению просроченной кредиторской задолженности</t>
  </si>
  <si>
    <t>МКУ "ЦБ", МУ "РУО и ДМ", Финансовое управление</t>
  </si>
  <si>
    <t>не менее 20</t>
  </si>
  <si>
    <t>_</t>
  </si>
  <si>
    <t>Муниципальные учреждения района</t>
  </si>
  <si>
    <r>
      <t xml:space="preserve"> </t>
    </r>
    <r>
      <rPr>
        <sz val="12"/>
        <rFont val="Calibri"/>
        <family val="2"/>
        <charset val="204"/>
      </rPr>
      <t xml:space="preserve">&lt; </t>
    </r>
    <r>
      <rPr>
        <sz val="12"/>
        <rFont val="Times New Roman"/>
        <family val="1"/>
        <charset val="204"/>
      </rPr>
      <t xml:space="preserve"> 2
</t>
    </r>
  </si>
  <si>
    <r>
      <t xml:space="preserve"> </t>
    </r>
    <r>
      <rPr>
        <sz val="12"/>
        <rFont val="Calibri"/>
        <family val="2"/>
        <charset val="204"/>
      </rPr>
      <t>&lt;</t>
    </r>
    <r>
      <rPr>
        <sz val="12"/>
        <rFont val="Times New Roman"/>
        <family val="1"/>
        <charset val="204"/>
      </rPr>
      <t xml:space="preserve">  3
</t>
    </r>
  </si>
  <si>
    <r>
      <t xml:space="preserve"> </t>
    </r>
    <r>
      <rPr>
        <sz val="12"/>
        <rFont val="Calibri"/>
        <family val="2"/>
        <charset val="204"/>
      </rPr>
      <t>≤</t>
    </r>
    <r>
      <rPr>
        <sz val="12"/>
        <rFont val="Times New Roman"/>
        <family val="1"/>
        <charset val="204"/>
      </rPr>
      <t xml:space="preserve">  37</t>
    </r>
  </si>
  <si>
    <t xml:space="preserve"> ≤ 50</t>
  </si>
  <si>
    <r>
      <t>взаимодействие с налогоплательщиками</t>
    </r>
    <r>
      <rPr>
        <b/>
        <sz val="12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допустившими несвоевременную уплату обязательных платежей в бюджет Лахденпохского муниципального района, страховых взносов в фонды </t>
    </r>
  </si>
  <si>
    <r>
      <t>1.1.3</t>
    </r>
    <r>
      <rPr>
        <b/>
        <sz val="12"/>
        <rFont val="Times New Roman"/>
        <family val="1"/>
        <charset val="204"/>
      </rPr>
      <t>.</t>
    </r>
  </si>
  <si>
    <t>Итого бюджетный эффект от реализации мер по оптимизации расходов бюджета Лахденпохского муниципального района (п.2)</t>
  </si>
  <si>
    <t>Финансовое управление Администрации Лахденпохского муниципального района (далее - Финансовое управление)</t>
  </si>
  <si>
    <t>Отдел строительства и земельных отношений Администрации Лахденпохского муниципального района (далее - Отдел строительства и земельных отношений)</t>
  </si>
  <si>
    <t>Муниципальное казенное учреждение "Комитет имущественных отношений и  жилищно-коммунального хозяйства" (далее - МКУ "КИО ЖКХ"</t>
  </si>
  <si>
    <t>Отдел строительства и земельных отношений, Управление делами Администрации Лахденпохского муниципального района (далее - Управление делами)</t>
  </si>
  <si>
    <t>Отдел строительства и земельных отношений, Муниципальное казенное учреждение "Централизованная бухгалтерия Лахденпохского муниципального района" (далее - МКУ "ЦБ"), Муниципальное учреждение "Районное управление образования и по делам молодежи" (далее - МУ "РУО и ДМ"),  МКУ "КИО ЖКХ"</t>
  </si>
  <si>
    <t>Приложение №1</t>
  </si>
  <si>
    <t>Период</t>
  </si>
  <si>
    <t>увеличение доли среднесписочной численности работников (без внешних совместителей) субъектов малого и среднего предпринимательства в среднесписочной численности работников (без внешних совместителей) всех предприятий и организаций</t>
  </si>
  <si>
    <t xml:space="preserve">снижение (отсутствие) просроченной кредиторской задолженности по сравнению с уровнем предыдущего года </t>
  </si>
  <si>
    <t>Бюджетный эффект от реализации мероприятий, по увеличению доходов бюджета Лахденпохского муниципального района (п.1)</t>
  </si>
  <si>
    <t>Бюджетный эффект от реализации мероприятий по оптимизация расходов в сфере муниципального управления  (п. 2.1.)</t>
  </si>
  <si>
    <t>Бюджетный эффект от реализации мероприятий в сфере повышение эффективности деятельности бюджетной сети  (п. 2.2.)</t>
  </si>
  <si>
    <t>Повышение эффективности расходов</t>
  </si>
  <si>
    <t>Бюджетный эффект от реализации мероприятий в сфере повышение эффективности расходов  (п. 2.3.)</t>
  </si>
  <si>
    <t>к Программе оздоровления муниципальных финансов Лахденпохского муниципального района на период до 2024 года, утвержденной постановлением Администрации Лахденпохского муниципального района 28 февраля 2020 года № 124</t>
  </si>
  <si>
    <t>количество заседаний Комиссии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</si>
</sst>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1" xfId="0" applyBorder="1" applyAlignment="1">
      <alignment horizontal="center"/>
    </xf>
    <xf numFmtId="49" fontId="5" fillId="2" borderId="0" xfId="0" applyNumberFormat="1" applyFont="1" applyFill="1" applyAlignment="1">
      <alignment horizontal="center" vertical="top" wrapText="1"/>
    </xf>
    <xf numFmtId="166" fontId="5" fillId="2" borderId="0" xfId="0" applyNumberFormat="1" applyFont="1" applyFill="1" applyAlignment="1">
      <alignment horizontal="center" vertical="top" wrapText="1"/>
    </xf>
    <xf numFmtId="165" fontId="5" fillId="2" borderId="0" xfId="0" applyNumberFormat="1" applyFont="1" applyFill="1" applyAlignment="1">
      <alignment horizontal="center" vertical="top" wrapText="1"/>
    </xf>
    <xf numFmtId="164" fontId="7" fillId="2" borderId="0" xfId="0" applyNumberFormat="1" applyFont="1" applyFill="1" applyAlignment="1">
      <alignment horizontal="center" vertical="top" wrapText="1"/>
    </xf>
    <xf numFmtId="0" fontId="8" fillId="0" borderId="0" xfId="0" applyFont="1"/>
    <xf numFmtId="4" fontId="0" fillId="0" borderId="0" xfId="0" applyNumberFormat="1"/>
    <xf numFmtId="0" fontId="0" fillId="0" borderId="1" xfId="0" applyBorder="1"/>
    <xf numFmtId="4" fontId="0" fillId="0" borderId="1" xfId="0" applyNumberFormat="1" applyBorder="1" applyAlignment="1">
      <alignment horizontal="center"/>
    </xf>
    <xf numFmtId="4" fontId="0" fillId="0" borderId="1" xfId="0" applyNumberFormat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/>
    <xf numFmtId="0" fontId="13" fillId="0" borderId="0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left"/>
    </xf>
    <xf numFmtId="0" fontId="1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2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5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vertical="top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Q111"/>
  <sheetViews>
    <sheetView tabSelected="1" topLeftCell="A4" zoomScale="75" zoomScaleNormal="75" workbookViewId="0">
      <pane ySplit="5" topLeftCell="A108" activePane="bottomLeft" state="frozen"/>
      <selection activeCell="A4" sqref="A4"/>
      <selection pane="bottomLeft" activeCell="Q22" sqref="Q22:Q23"/>
    </sheetView>
  </sheetViews>
  <sheetFormatPr defaultRowHeight="15" x14ac:dyDescent="0.25"/>
  <cols>
    <col min="1" max="1" width="7" customWidth="1"/>
    <col min="2" max="2" width="29.140625" style="39" customWidth="1"/>
    <col min="3" max="3" width="34.5703125" customWidth="1"/>
    <col min="4" max="4" width="26.140625" style="101" customWidth="1"/>
    <col min="5" max="5" width="24.42578125" customWidth="1"/>
    <col min="6" max="6" width="20.85546875" customWidth="1"/>
    <col min="7" max="7" width="12" customWidth="1"/>
    <col min="8" max="8" width="10.7109375" customWidth="1"/>
    <col min="9" max="9" width="11.5703125" customWidth="1"/>
    <col min="10" max="10" width="12.85546875" customWidth="1"/>
    <col min="11" max="11" width="23.140625" customWidth="1"/>
    <col min="12" max="12" width="19.7109375" customWidth="1"/>
    <col min="13" max="13" width="13.7109375" customWidth="1"/>
    <col min="14" max="14" width="12" customWidth="1"/>
    <col min="15" max="15" width="11.5703125" customWidth="1"/>
    <col min="16" max="16" width="13.140625" customWidth="1"/>
    <col min="17" max="17" width="11.5703125" customWidth="1"/>
  </cols>
  <sheetData>
    <row r="2" spans="1:17" x14ac:dyDescent="0.25">
      <c r="A2" s="17"/>
      <c r="B2" s="37"/>
      <c r="C2" s="17"/>
      <c r="D2" s="99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x14ac:dyDescent="0.25">
      <c r="A3" s="17"/>
      <c r="B3" s="37"/>
      <c r="C3" s="17"/>
      <c r="D3" s="99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x14ac:dyDescent="0.25">
      <c r="A4" s="17"/>
      <c r="B4" s="37"/>
      <c r="C4" s="17"/>
      <c r="D4" s="99"/>
      <c r="E4" s="17"/>
      <c r="F4" s="17"/>
      <c r="G4" s="17"/>
      <c r="H4" s="17"/>
      <c r="I4" s="17"/>
      <c r="J4" s="17"/>
      <c r="K4" s="17"/>
      <c r="L4" s="17"/>
      <c r="M4" s="57" t="s">
        <v>299</v>
      </c>
      <c r="N4" s="57"/>
      <c r="O4" s="57"/>
      <c r="P4" s="57"/>
      <c r="Q4" s="57"/>
    </row>
    <row r="5" spans="1:17" ht="67.5" customHeight="1" x14ac:dyDescent="0.25">
      <c r="A5" s="17"/>
      <c r="B5" s="37"/>
      <c r="C5" s="17"/>
      <c r="D5" s="99"/>
      <c r="E5" s="17"/>
      <c r="F5" s="17"/>
      <c r="G5" s="17"/>
      <c r="H5" s="17"/>
      <c r="I5" s="17"/>
      <c r="J5" s="17"/>
      <c r="K5" s="17"/>
      <c r="L5" s="17"/>
      <c r="M5" s="65" t="s">
        <v>308</v>
      </c>
      <c r="N5" s="65"/>
      <c r="O5" s="65"/>
      <c r="P5" s="65"/>
      <c r="Q5" s="65"/>
    </row>
    <row r="6" spans="1:17" x14ac:dyDescent="0.25">
      <c r="A6" s="18"/>
      <c r="B6" s="38"/>
      <c r="C6" s="18"/>
      <c r="D6" s="100"/>
      <c r="E6" s="18"/>
      <c r="F6" s="18"/>
      <c r="G6" s="18"/>
      <c r="H6" s="18"/>
      <c r="I6" s="18"/>
      <c r="J6" s="18"/>
      <c r="K6" s="18"/>
      <c r="L6" s="18"/>
      <c r="M6" s="17"/>
      <c r="N6" s="17"/>
      <c r="O6" s="17"/>
      <c r="P6" s="17"/>
      <c r="Q6" s="17"/>
    </row>
    <row r="7" spans="1:17" ht="15.75" x14ac:dyDescent="0.25">
      <c r="A7" s="68" t="s">
        <v>0</v>
      </c>
      <c r="B7" s="68" t="s">
        <v>149</v>
      </c>
      <c r="C7" s="68" t="s">
        <v>1</v>
      </c>
      <c r="D7" s="69" t="s">
        <v>150</v>
      </c>
      <c r="E7" s="68" t="s">
        <v>151</v>
      </c>
      <c r="F7" s="66" t="s">
        <v>300</v>
      </c>
      <c r="G7" s="66"/>
      <c r="H7" s="66"/>
      <c r="I7" s="66"/>
      <c r="J7" s="66"/>
      <c r="K7" s="68" t="s">
        <v>2</v>
      </c>
      <c r="L7" s="68" t="s">
        <v>3</v>
      </c>
      <c r="M7" s="66" t="s">
        <v>300</v>
      </c>
      <c r="N7" s="66"/>
      <c r="O7" s="66"/>
      <c r="P7" s="66"/>
      <c r="Q7" s="66"/>
    </row>
    <row r="8" spans="1:17" ht="15.75" x14ac:dyDescent="0.25">
      <c r="A8" s="68"/>
      <c r="B8" s="68"/>
      <c r="C8" s="68"/>
      <c r="D8" s="69"/>
      <c r="E8" s="68"/>
      <c r="F8" s="28" t="s">
        <v>4</v>
      </c>
      <c r="G8" s="28" t="s">
        <v>5</v>
      </c>
      <c r="H8" s="28" t="s">
        <v>6</v>
      </c>
      <c r="I8" s="28" t="s">
        <v>7</v>
      </c>
      <c r="J8" s="28" t="s">
        <v>8</v>
      </c>
      <c r="K8" s="68"/>
      <c r="L8" s="68"/>
      <c r="M8" s="28" t="s">
        <v>4</v>
      </c>
      <c r="N8" s="28" t="s">
        <v>5</v>
      </c>
      <c r="O8" s="28" t="s">
        <v>6</v>
      </c>
      <c r="P8" s="28" t="s">
        <v>7</v>
      </c>
      <c r="Q8" s="28" t="s">
        <v>8</v>
      </c>
    </row>
    <row r="9" spans="1:17" ht="15.75" x14ac:dyDescent="0.25">
      <c r="A9" s="25" t="s">
        <v>152</v>
      </c>
      <c r="B9" s="59" t="s">
        <v>182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</row>
    <row r="10" spans="1:17" ht="15.75" x14ac:dyDescent="0.25">
      <c r="A10" s="25" t="s">
        <v>9</v>
      </c>
      <c r="B10" s="59" t="s">
        <v>183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</row>
    <row r="11" spans="1:17" ht="277.5" customHeight="1" x14ac:dyDescent="0.25">
      <c r="A11" s="19" t="s">
        <v>153</v>
      </c>
      <c r="B11" s="22" t="s">
        <v>194</v>
      </c>
      <c r="C11" s="11" t="s">
        <v>184</v>
      </c>
      <c r="D11" s="20" t="s">
        <v>272</v>
      </c>
      <c r="E11" s="11" t="s">
        <v>185</v>
      </c>
      <c r="F11" s="12" t="s">
        <v>23</v>
      </c>
      <c r="G11" s="12" t="s">
        <v>23</v>
      </c>
      <c r="H11" s="12" t="s">
        <v>23</v>
      </c>
      <c r="I11" s="12" t="s">
        <v>23</v>
      </c>
      <c r="J11" s="12" t="s">
        <v>23</v>
      </c>
      <c r="K11" s="12" t="s">
        <v>186</v>
      </c>
      <c r="L11" s="12" t="s">
        <v>16</v>
      </c>
      <c r="M11" s="36" t="s">
        <v>18</v>
      </c>
      <c r="N11" s="36" t="s">
        <v>17</v>
      </c>
      <c r="O11" s="36" t="s">
        <v>17</v>
      </c>
      <c r="P11" s="36" t="s">
        <v>17</v>
      </c>
      <c r="Q11" s="14" t="s">
        <v>17</v>
      </c>
    </row>
    <row r="12" spans="1:17" ht="87" customHeight="1" x14ac:dyDescent="0.25">
      <c r="A12" s="69" t="s">
        <v>234</v>
      </c>
      <c r="B12" s="70" t="s">
        <v>190</v>
      </c>
      <c r="C12" s="69" t="s">
        <v>191</v>
      </c>
      <c r="D12" s="69" t="s">
        <v>36</v>
      </c>
      <c r="E12" s="69" t="s">
        <v>192</v>
      </c>
      <c r="F12" s="63" t="s">
        <v>23</v>
      </c>
      <c r="G12" s="63" t="s">
        <v>23</v>
      </c>
      <c r="H12" s="63" t="s">
        <v>23</v>
      </c>
      <c r="I12" s="63" t="s">
        <v>23</v>
      </c>
      <c r="J12" s="63" t="s">
        <v>23</v>
      </c>
      <c r="K12" s="11" t="s">
        <v>273</v>
      </c>
      <c r="L12" s="11" t="s">
        <v>157</v>
      </c>
      <c r="M12" s="12">
        <v>390</v>
      </c>
      <c r="N12" s="13">
        <v>400</v>
      </c>
      <c r="O12" s="13">
        <v>410</v>
      </c>
      <c r="P12" s="13">
        <v>430</v>
      </c>
      <c r="Q12" s="13">
        <v>450</v>
      </c>
    </row>
    <row r="13" spans="1:17" ht="260.25" customHeight="1" x14ac:dyDescent="0.25">
      <c r="A13" s="69"/>
      <c r="B13" s="70"/>
      <c r="C13" s="69"/>
      <c r="D13" s="69"/>
      <c r="E13" s="69"/>
      <c r="F13" s="63"/>
      <c r="G13" s="63"/>
      <c r="H13" s="63"/>
      <c r="I13" s="63"/>
      <c r="J13" s="63"/>
      <c r="K13" s="11" t="s">
        <v>301</v>
      </c>
      <c r="L13" s="11" t="s">
        <v>29</v>
      </c>
      <c r="M13" s="36">
        <v>55</v>
      </c>
      <c r="N13" s="36">
        <v>55.5</v>
      </c>
      <c r="O13" s="36">
        <v>56</v>
      </c>
      <c r="P13" s="36">
        <v>56.5</v>
      </c>
      <c r="Q13" s="36">
        <v>57</v>
      </c>
    </row>
    <row r="14" spans="1:17" ht="116.25" customHeight="1" x14ac:dyDescent="0.25">
      <c r="A14" s="69"/>
      <c r="B14" s="70"/>
      <c r="C14" s="69"/>
      <c r="D14" s="69"/>
      <c r="E14" s="69"/>
      <c r="F14" s="63"/>
      <c r="G14" s="63"/>
      <c r="H14" s="63"/>
      <c r="I14" s="63"/>
      <c r="J14" s="63"/>
      <c r="K14" s="11" t="s">
        <v>193</v>
      </c>
      <c r="L14" s="11" t="s">
        <v>30</v>
      </c>
      <c r="M14" s="12">
        <v>1</v>
      </c>
      <c r="N14" s="13">
        <v>1</v>
      </c>
      <c r="O14" s="13">
        <v>1</v>
      </c>
      <c r="P14" s="13">
        <v>1</v>
      </c>
      <c r="Q14" s="13">
        <v>1</v>
      </c>
    </row>
    <row r="15" spans="1:17" ht="63" x14ac:dyDescent="0.25">
      <c r="A15" s="69"/>
      <c r="B15" s="70"/>
      <c r="C15" s="69"/>
      <c r="D15" s="69"/>
      <c r="E15" s="69"/>
      <c r="F15" s="63"/>
      <c r="G15" s="63"/>
      <c r="H15" s="63"/>
      <c r="I15" s="63"/>
      <c r="J15" s="63"/>
      <c r="K15" s="11" t="s">
        <v>196</v>
      </c>
      <c r="L15" s="11" t="s">
        <v>30</v>
      </c>
      <c r="M15" s="12">
        <v>1</v>
      </c>
      <c r="N15" s="13">
        <v>1</v>
      </c>
      <c r="O15" s="13">
        <v>1</v>
      </c>
      <c r="P15" s="13">
        <v>1</v>
      </c>
      <c r="Q15" s="13">
        <v>1</v>
      </c>
    </row>
    <row r="16" spans="1:17" ht="120" customHeight="1" x14ac:dyDescent="0.25">
      <c r="A16" s="69"/>
      <c r="B16" s="70"/>
      <c r="C16" s="69"/>
      <c r="D16" s="69"/>
      <c r="E16" s="69"/>
      <c r="F16" s="63"/>
      <c r="G16" s="63"/>
      <c r="H16" s="63"/>
      <c r="I16" s="63"/>
      <c r="J16" s="63"/>
      <c r="K16" s="11" t="s">
        <v>197</v>
      </c>
      <c r="L16" s="11" t="s">
        <v>30</v>
      </c>
      <c r="M16" s="12">
        <v>9</v>
      </c>
      <c r="N16" s="13">
        <v>8</v>
      </c>
      <c r="O16" s="13">
        <v>10</v>
      </c>
      <c r="P16" s="13">
        <v>9</v>
      </c>
      <c r="Q16" s="13">
        <v>10</v>
      </c>
    </row>
    <row r="17" spans="1:17" ht="126" x14ac:dyDescent="0.25">
      <c r="A17" s="11" t="s">
        <v>292</v>
      </c>
      <c r="B17" s="22" t="s">
        <v>189</v>
      </c>
      <c r="C17" s="22" t="s">
        <v>187</v>
      </c>
      <c r="D17" s="20" t="s">
        <v>188</v>
      </c>
      <c r="E17" s="11" t="s">
        <v>195</v>
      </c>
      <c r="F17" s="12" t="s">
        <v>23</v>
      </c>
      <c r="G17" s="12" t="s">
        <v>23</v>
      </c>
      <c r="H17" s="12" t="s">
        <v>23</v>
      </c>
      <c r="I17" s="12" t="s">
        <v>23</v>
      </c>
      <c r="J17" s="12" t="s">
        <v>23</v>
      </c>
      <c r="K17" s="11" t="s">
        <v>274</v>
      </c>
      <c r="L17" s="11" t="s">
        <v>16</v>
      </c>
      <c r="M17" s="12" t="s">
        <v>17</v>
      </c>
      <c r="N17" s="12" t="s">
        <v>18</v>
      </c>
      <c r="O17" s="12" t="s">
        <v>18</v>
      </c>
      <c r="P17" s="12" t="s">
        <v>18</v>
      </c>
      <c r="Q17" s="12" t="s">
        <v>18</v>
      </c>
    </row>
    <row r="18" spans="1:17" ht="30.75" customHeight="1" x14ac:dyDescent="0.25">
      <c r="A18" s="58" t="s">
        <v>218</v>
      </c>
      <c r="B18" s="58"/>
      <c r="C18" s="58"/>
      <c r="D18" s="58"/>
      <c r="E18" s="58"/>
      <c r="F18" s="12" t="s">
        <v>23</v>
      </c>
      <c r="G18" s="12" t="s">
        <v>23</v>
      </c>
      <c r="H18" s="12" t="s">
        <v>23</v>
      </c>
      <c r="I18" s="12" t="s">
        <v>23</v>
      </c>
      <c r="J18" s="12" t="s">
        <v>23</v>
      </c>
      <c r="K18" s="26" t="s">
        <v>23</v>
      </c>
      <c r="L18" s="26" t="s">
        <v>23</v>
      </c>
      <c r="M18" s="43" t="s">
        <v>23</v>
      </c>
      <c r="N18" s="43" t="s">
        <v>23</v>
      </c>
      <c r="O18" s="43" t="s">
        <v>23</v>
      </c>
      <c r="P18" s="43" t="s">
        <v>23</v>
      </c>
      <c r="Q18" s="43" t="s">
        <v>23</v>
      </c>
    </row>
    <row r="19" spans="1:17" ht="15.75" x14ac:dyDescent="0.25">
      <c r="A19" s="25" t="s">
        <v>10</v>
      </c>
      <c r="B19" s="71" t="s">
        <v>202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</row>
    <row r="20" spans="1:17" ht="164.25" customHeight="1" x14ac:dyDescent="0.25">
      <c r="A20" s="69" t="s">
        <v>237</v>
      </c>
      <c r="B20" s="70" t="s">
        <v>198</v>
      </c>
      <c r="C20" s="11" t="s">
        <v>291</v>
      </c>
      <c r="D20" s="20" t="s">
        <v>36</v>
      </c>
      <c r="E20" s="11" t="s">
        <v>294</v>
      </c>
      <c r="F20" s="14">
        <v>390</v>
      </c>
      <c r="G20" s="14">
        <v>410</v>
      </c>
      <c r="H20" s="14">
        <v>430</v>
      </c>
      <c r="I20" s="14">
        <v>440</v>
      </c>
      <c r="J20" s="14">
        <v>456</v>
      </c>
      <c r="K20" s="11" t="s">
        <v>199</v>
      </c>
      <c r="L20" s="11" t="s">
        <v>157</v>
      </c>
      <c r="M20" s="23">
        <v>12</v>
      </c>
      <c r="N20" s="23">
        <v>12</v>
      </c>
      <c r="O20" s="23">
        <v>12</v>
      </c>
      <c r="P20" s="23">
        <v>12</v>
      </c>
      <c r="Q20" s="23">
        <v>12</v>
      </c>
    </row>
    <row r="21" spans="1:17" ht="151.5" customHeight="1" x14ac:dyDescent="0.25">
      <c r="A21" s="69"/>
      <c r="B21" s="70"/>
      <c r="C21" s="11" t="s">
        <v>158</v>
      </c>
      <c r="D21" s="20" t="s">
        <v>200</v>
      </c>
      <c r="E21" s="11" t="s">
        <v>295</v>
      </c>
      <c r="F21" s="14">
        <v>300</v>
      </c>
      <c r="G21" s="14">
        <v>300</v>
      </c>
      <c r="H21" s="14">
        <v>300</v>
      </c>
      <c r="I21" s="14">
        <v>300</v>
      </c>
      <c r="J21" s="14">
        <v>300</v>
      </c>
      <c r="K21" s="11" t="s">
        <v>275</v>
      </c>
      <c r="L21" s="11" t="s">
        <v>157</v>
      </c>
      <c r="M21" s="23">
        <v>24</v>
      </c>
      <c r="N21" s="23">
        <v>24</v>
      </c>
      <c r="O21" s="23">
        <v>24</v>
      </c>
      <c r="P21" s="23">
        <v>24</v>
      </c>
      <c r="Q21" s="23">
        <v>24</v>
      </c>
    </row>
    <row r="22" spans="1:17" ht="102" customHeight="1" x14ac:dyDescent="0.25">
      <c r="A22" s="51" t="s">
        <v>154</v>
      </c>
      <c r="B22" s="51" t="s">
        <v>159</v>
      </c>
      <c r="C22" s="11" t="s">
        <v>160</v>
      </c>
      <c r="D22" s="69" t="s">
        <v>200</v>
      </c>
      <c r="E22" s="69" t="s">
        <v>296</v>
      </c>
      <c r="F22" s="54" t="s">
        <v>23</v>
      </c>
      <c r="G22" s="54" t="s">
        <v>23</v>
      </c>
      <c r="H22" s="54" t="s">
        <v>23</v>
      </c>
      <c r="I22" s="54" t="s">
        <v>23</v>
      </c>
      <c r="J22" s="54" t="s">
        <v>23</v>
      </c>
      <c r="K22" s="69" t="s">
        <v>161</v>
      </c>
      <c r="L22" s="51" t="s">
        <v>29</v>
      </c>
      <c r="M22" s="54">
        <v>25</v>
      </c>
      <c r="N22" s="54">
        <v>50</v>
      </c>
      <c r="O22" s="54">
        <v>70</v>
      </c>
      <c r="P22" s="54">
        <v>90</v>
      </c>
      <c r="Q22" s="54">
        <v>100</v>
      </c>
    </row>
    <row r="23" spans="1:17" ht="198.75" customHeight="1" x14ac:dyDescent="0.25">
      <c r="A23" s="52"/>
      <c r="B23" s="52"/>
      <c r="C23" s="11" t="s">
        <v>201</v>
      </c>
      <c r="D23" s="69"/>
      <c r="E23" s="69"/>
      <c r="F23" s="56"/>
      <c r="G23" s="56"/>
      <c r="H23" s="56"/>
      <c r="I23" s="56"/>
      <c r="J23" s="56"/>
      <c r="K23" s="69"/>
      <c r="L23" s="53"/>
      <c r="M23" s="56"/>
      <c r="N23" s="56"/>
      <c r="O23" s="56"/>
      <c r="P23" s="56"/>
      <c r="Q23" s="56"/>
    </row>
    <row r="24" spans="1:17" ht="157.5" x14ac:dyDescent="0.25">
      <c r="A24" s="52"/>
      <c r="B24" s="52"/>
      <c r="C24" s="11" t="s">
        <v>162</v>
      </c>
      <c r="D24" s="20" t="s">
        <v>47</v>
      </c>
      <c r="E24" s="11" t="s">
        <v>297</v>
      </c>
      <c r="F24" s="14">
        <v>3</v>
      </c>
      <c r="G24" s="14">
        <v>5</v>
      </c>
      <c r="H24" s="14">
        <v>5</v>
      </c>
      <c r="I24" s="14">
        <v>7</v>
      </c>
      <c r="J24" s="14">
        <v>8</v>
      </c>
      <c r="K24" s="11" t="s">
        <v>163</v>
      </c>
      <c r="L24" s="11" t="s">
        <v>16</v>
      </c>
      <c r="M24" s="14" t="s">
        <v>17</v>
      </c>
      <c r="N24" s="14" t="s">
        <v>17</v>
      </c>
      <c r="O24" s="14" t="s">
        <v>17</v>
      </c>
      <c r="P24" s="14" t="s">
        <v>17</v>
      </c>
      <c r="Q24" s="14" t="s">
        <v>17</v>
      </c>
    </row>
    <row r="25" spans="1:17" ht="133.5" customHeight="1" x14ac:dyDescent="0.25">
      <c r="A25" s="52"/>
      <c r="B25" s="52"/>
      <c r="C25" s="11" t="s">
        <v>203</v>
      </c>
      <c r="D25" s="20" t="s">
        <v>47</v>
      </c>
      <c r="E25" s="11" t="s">
        <v>130</v>
      </c>
      <c r="F25" s="14">
        <v>7</v>
      </c>
      <c r="G25" s="14">
        <v>10</v>
      </c>
      <c r="H25" s="14">
        <v>10</v>
      </c>
      <c r="I25" s="14">
        <v>10</v>
      </c>
      <c r="J25" s="14">
        <v>10</v>
      </c>
      <c r="K25" s="11" t="s">
        <v>164</v>
      </c>
      <c r="L25" s="11" t="s">
        <v>29</v>
      </c>
      <c r="M25" s="14">
        <v>100</v>
      </c>
      <c r="N25" s="14">
        <v>100</v>
      </c>
      <c r="O25" s="14">
        <v>100</v>
      </c>
      <c r="P25" s="14">
        <v>100</v>
      </c>
      <c r="Q25" s="14">
        <v>100</v>
      </c>
    </row>
    <row r="26" spans="1:17" ht="405" customHeight="1" x14ac:dyDescent="0.25">
      <c r="A26" s="52"/>
      <c r="B26" s="52"/>
      <c r="C26" s="11" t="s">
        <v>205</v>
      </c>
      <c r="D26" s="20" t="s">
        <v>204</v>
      </c>
      <c r="E26" s="11" t="s">
        <v>276</v>
      </c>
      <c r="F26" s="14" t="s">
        <v>23</v>
      </c>
      <c r="G26" s="14">
        <v>219</v>
      </c>
      <c r="H26" s="14">
        <v>400</v>
      </c>
      <c r="I26" s="14">
        <v>500</v>
      </c>
      <c r="J26" s="14">
        <v>700</v>
      </c>
      <c r="K26" s="11" t="s">
        <v>165</v>
      </c>
      <c r="L26" s="11" t="s">
        <v>29</v>
      </c>
      <c r="M26" s="23">
        <v>0</v>
      </c>
      <c r="N26" s="14" t="s">
        <v>277</v>
      </c>
      <c r="O26" s="14" t="s">
        <v>278</v>
      </c>
      <c r="P26" s="14" t="s">
        <v>278</v>
      </c>
      <c r="Q26" s="14" t="s">
        <v>279</v>
      </c>
    </row>
    <row r="27" spans="1:17" ht="315.75" customHeight="1" x14ac:dyDescent="0.25">
      <c r="A27" s="52"/>
      <c r="B27" s="52"/>
      <c r="C27" s="11" t="s">
        <v>206</v>
      </c>
      <c r="D27" s="20" t="s">
        <v>207</v>
      </c>
      <c r="E27" s="11" t="s">
        <v>51</v>
      </c>
      <c r="F27" s="14" t="s">
        <v>23</v>
      </c>
      <c r="G27" s="14" t="s">
        <v>23</v>
      </c>
      <c r="H27" s="14" t="s">
        <v>23</v>
      </c>
      <c r="I27" s="14" t="s">
        <v>23</v>
      </c>
      <c r="J27" s="14" t="s">
        <v>23</v>
      </c>
      <c r="K27" s="11" t="s">
        <v>208</v>
      </c>
      <c r="L27" s="11" t="s">
        <v>155</v>
      </c>
      <c r="M27" s="14">
        <v>100</v>
      </c>
      <c r="N27" s="14">
        <v>100</v>
      </c>
      <c r="O27" s="14">
        <v>100</v>
      </c>
      <c r="P27" s="14">
        <v>100</v>
      </c>
      <c r="Q27" s="14">
        <v>100</v>
      </c>
    </row>
    <row r="28" spans="1:17" ht="206.25" customHeight="1" x14ac:dyDescent="0.25">
      <c r="A28" s="52"/>
      <c r="B28" s="52"/>
      <c r="C28" s="11" t="s">
        <v>166</v>
      </c>
      <c r="D28" s="51" t="s">
        <v>36</v>
      </c>
      <c r="E28" s="11" t="s">
        <v>51</v>
      </c>
      <c r="F28" s="54">
        <v>20</v>
      </c>
      <c r="G28" s="54">
        <v>100</v>
      </c>
      <c r="H28" s="54">
        <v>100</v>
      </c>
      <c r="I28" s="54">
        <v>100</v>
      </c>
      <c r="J28" s="54">
        <v>100</v>
      </c>
      <c r="K28" s="51" t="s">
        <v>167</v>
      </c>
      <c r="L28" s="51" t="s">
        <v>157</v>
      </c>
      <c r="M28" s="60">
        <v>5</v>
      </c>
      <c r="N28" s="60">
        <v>50</v>
      </c>
      <c r="O28" s="60">
        <v>50</v>
      </c>
      <c r="P28" s="60">
        <v>50</v>
      </c>
      <c r="Q28" s="60">
        <v>50</v>
      </c>
    </row>
    <row r="29" spans="1:17" ht="220.5" x14ac:dyDescent="0.25">
      <c r="A29" s="52"/>
      <c r="B29" s="52"/>
      <c r="C29" s="11" t="s">
        <v>168</v>
      </c>
      <c r="D29" s="52"/>
      <c r="E29" s="11" t="s">
        <v>209</v>
      </c>
      <c r="F29" s="55"/>
      <c r="G29" s="55"/>
      <c r="H29" s="55"/>
      <c r="I29" s="55"/>
      <c r="J29" s="55"/>
      <c r="K29" s="52"/>
      <c r="L29" s="52"/>
      <c r="M29" s="61"/>
      <c r="N29" s="61"/>
      <c r="O29" s="61"/>
      <c r="P29" s="61"/>
      <c r="Q29" s="61"/>
    </row>
    <row r="30" spans="1:17" ht="182.25" customHeight="1" x14ac:dyDescent="0.25">
      <c r="A30" s="53"/>
      <c r="B30" s="53"/>
      <c r="C30" s="11" t="s">
        <v>169</v>
      </c>
      <c r="D30" s="53"/>
      <c r="E30" s="11" t="s">
        <v>51</v>
      </c>
      <c r="F30" s="56"/>
      <c r="G30" s="56"/>
      <c r="H30" s="56"/>
      <c r="I30" s="56"/>
      <c r="J30" s="56"/>
      <c r="K30" s="53"/>
      <c r="L30" s="53"/>
      <c r="M30" s="62"/>
      <c r="N30" s="62"/>
      <c r="O30" s="62"/>
      <c r="P30" s="62"/>
      <c r="Q30" s="62"/>
    </row>
    <row r="31" spans="1:17" ht="204.75" x14ac:dyDescent="0.25">
      <c r="A31" s="51" t="s">
        <v>238</v>
      </c>
      <c r="B31" s="51" t="s">
        <v>210</v>
      </c>
      <c r="C31" s="11" t="s">
        <v>170</v>
      </c>
      <c r="D31" s="20" t="s">
        <v>36</v>
      </c>
      <c r="E31" s="11" t="s">
        <v>130</v>
      </c>
      <c r="F31" s="14">
        <v>15</v>
      </c>
      <c r="G31" s="14">
        <v>15</v>
      </c>
      <c r="H31" s="14">
        <v>15</v>
      </c>
      <c r="I31" s="14">
        <v>15</v>
      </c>
      <c r="J31" s="14">
        <v>15</v>
      </c>
      <c r="K31" s="11" t="s">
        <v>171</v>
      </c>
      <c r="L31" s="11" t="s">
        <v>157</v>
      </c>
      <c r="M31" s="23">
        <v>2</v>
      </c>
      <c r="N31" s="23">
        <v>2</v>
      </c>
      <c r="O31" s="23">
        <v>2</v>
      </c>
      <c r="P31" s="23">
        <v>2</v>
      </c>
      <c r="Q31" s="23">
        <v>2</v>
      </c>
    </row>
    <row r="32" spans="1:17" ht="205.5" customHeight="1" x14ac:dyDescent="0.25">
      <c r="A32" s="52"/>
      <c r="B32" s="52"/>
      <c r="C32" s="11" t="s">
        <v>172</v>
      </c>
      <c r="D32" s="20" t="s">
        <v>200</v>
      </c>
      <c r="E32" s="11" t="s">
        <v>236</v>
      </c>
      <c r="F32" s="14">
        <v>53</v>
      </c>
      <c r="G32" s="14">
        <v>55</v>
      </c>
      <c r="H32" s="14">
        <v>58</v>
      </c>
      <c r="I32" s="14">
        <v>62</v>
      </c>
      <c r="J32" s="14">
        <v>67</v>
      </c>
      <c r="K32" s="15" t="s">
        <v>173</v>
      </c>
      <c r="L32" s="15" t="s">
        <v>174</v>
      </c>
      <c r="M32" s="14">
        <v>101.8</v>
      </c>
      <c r="N32" s="16">
        <v>103.5</v>
      </c>
      <c r="O32" s="14">
        <v>105</v>
      </c>
      <c r="P32" s="14">
        <v>106.4</v>
      </c>
      <c r="Q32" s="14">
        <v>107.5</v>
      </c>
    </row>
    <row r="33" spans="1:17" ht="135" customHeight="1" x14ac:dyDescent="0.25">
      <c r="A33" s="53"/>
      <c r="B33" s="53"/>
      <c r="C33" s="11" t="s">
        <v>213</v>
      </c>
      <c r="D33" s="20" t="s">
        <v>212</v>
      </c>
      <c r="E33" s="11" t="s">
        <v>211</v>
      </c>
      <c r="F33" s="14" t="s">
        <v>23</v>
      </c>
      <c r="G33" s="14" t="s">
        <v>23</v>
      </c>
      <c r="H33" s="14" t="s">
        <v>23</v>
      </c>
      <c r="I33" s="14" t="s">
        <v>23</v>
      </c>
      <c r="J33" s="14" t="s">
        <v>23</v>
      </c>
      <c r="K33" s="11" t="s">
        <v>214</v>
      </c>
      <c r="L33" s="11" t="s">
        <v>16</v>
      </c>
      <c r="M33" s="14" t="s">
        <v>17</v>
      </c>
      <c r="N33" s="14" t="s">
        <v>17</v>
      </c>
      <c r="O33" s="14" t="s">
        <v>17</v>
      </c>
      <c r="P33" s="14" t="s">
        <v>17</v>
      </c>
      <c r="Q33" s="14" t="s">
        <v>17</v>
      </c>
    </row>
    <row r="34" spans="1:17" ht="31.5" customHeight="1" x14ac:dyDescent="0.25">
      <c r="A34" s="58" t="s">
        <v>235</v>
      </c>
      <c r="B34" s="58"/>
      <c r="C34" s="58"/>
      <c r="D34" s="58"/>
      <c r="E34" s="58"/>
      <c r="F34" s="40">
        <f>F20+F21+F24+F25+F28+F31+F32</f>
        <v>788</v>
      </c>
      <c r="G34" s="40">
        <f>G20+G21+G24+G25+G28+G31+G32</f>
        <v>895</v>
      </c>
      <c r="H34" s="40">
        <f>H20+H21+H24+H25+H28+H31+H32</f>
        <v>918</v>
      </c>
      <c r="I34" s="40">
        <f>I20+I21+I24+I25+I28+I31+I32</f>
        <v>934</v>
      </c>
      <c r="J34" s="40">
        <f>J20+J21+J24+J25+J28+J31+J32</f>
        <v>956</v>
      </c>
      <c r="K34" s="26" t="s">
        <v>23</v>
      </c>
      <c r="L34" s="26" t="s">
        <v>23</v>
      </c>
      <c r="M34" s="26" t="s">
        <v>23</v>
      </c>
      <c r="N34" s="26" t="s">
        <v>23</v>
      </c>
      <c r="O34" s="26" t="s">
        <v>23</v>
      </c>
      <c r="P34" s="26" t="s">
        <v>23</v>
      </c>
      <c r="Q34" s="26" t="s">
        <v>23</v>
      </c>
    </row>
    <row r="35" spans="1:17" ht="15.75" x14ac:dyDescent="0.25">
      <c r="A35" s="25" t="s">
        <v>11</v>
      </c>
      <c r="B35" s="71" t="s">
        <v>175</v>
      </c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</row>
    <row r="36" spans="1:17" ht="294" customHeight="1" x14ac:dyDescent="0.25">
      <c r="A36" s="51" t="s">
        <v>241</v>
      </c>
      <c r="B36" s="51" t="s">
        <v>176</v>
      </c>
      <c r="C36" s="11" t="s">
        <v>215</v>
      </c>
      <c r="D36" s="20" t="s">
        <v>42</v>
      </c>
      <c r="E36" s="51" t="s">
        <v>216</v>
      </c>
      <c r="F36" s="54">
        <v>100</v>
      </c>
      <c r="G36" s="54">
        <v>101</v>
      </c>
      <c r="H36" s="54">
        <v>102</v>
      </c>
      <c r="I36" s="54">
        <v>103</v>
      </c>
      <c r="J36" s="54">
        <v>104</v>
      </c>
      <c r="K36" s="54">
        <v>105</v>
      </c>
      <c r="L36" s="11" t="s">
        <v>177</v>
      </c>
      <c r="M36" s="23">
        <v>7</v>
      </c>
      <c r="N36" s="23">
        <v>7</v>
      </c>
      <c r="O36" s="23">
        <v>7</v>
      </c>
      <c r="P36" s="23">
        <v>7</v>
      </c>
      <c r="Q36" s="23">
        <v>7</v>
      </c>
    </row>
    <row r="37" spans="1:17" ht="228" customHeight="1" x14ac:dyDescent="0.25">
      <c r="A37" s="52"/>
      <c r="B37" s="52"/>
      <c r="C37" s="11" t="s">
        <v>217</v>
      </c>
      <c r="D37" s="51" t="s">
        <v>207</v>
      </c>
      <c r="E37" s="52"/>
      <c r="F37" s="55"/>
      <c r="G37" s="55"/>
      <c r="H37" s="55"/>
      <c r="I37" s="55"/>
      <c r="J37" s="55"/>
      <c r="K37" s="55"/>
      <c r="L37" s="11" t="s">
        <v>309</v>
      </c>
      <c r="M37" s="23">
        <v>6</v>
      </c>
      <c r="N37" s="23">
        <v>6</v>
      </c>
      <c r="O37" s="23">
        <v>6</v>
      </c>
      <c r="P37" s="23">
        <v>6</v>
      </c>
      <c r="Q37" s="23">
        <v>6</v>
      </c>
    </row>
    <row r="38" spans="1:17" ht="236.25" x14ac:dyDescent="0.25">
      <c r="A38" s="52"/>
      <c r="B38" s="52"/>
      <c r="C38" s="11" t="s">
        <v>178</v>
      </c>
      <c r="D38" s="52"/>
      <c r="E38" s="52"/>
      <c r="F38" s="55"/>
      <c r="G38" s="55"/>
      <c r="H38" s="55"/>
      <c r="I38" s="55"/>
      <c r="J38" s="55"/>
      <c r="K38" s="55"/>
      <c r="L38" s="11"/>
      <c r="M38" s="23">
        <v>4</v>
      </c>
      <c r="N38" s="23">
        <v>4</v>
      </c>
      <c r="O38" s="23">
        <v>4</v>
      </c>
      <c r="P38" s="23">
        <v>4</v>
      </c>
      <c r="Q38" s="23">
        <v>4</v>
      </c>
    </row>
    <row r="39" spans="1:17" ht="161.25" customHeight="1" x14ac:dyDescent="0.25">
      <c r="A39" s="53"/>
      <c r="B39" s="53"/>
      <c r="C39" s="11" t="s">
        <v>179</v>
      </c>
      <c r="D39" s="53"/>
      <c r="E39" s="53"/>
      <c r="F39" s="56"/>
      <c r="G39" s="56"/>
      <c r="H39" s="56"/>
      <c r="I39" s="56"/>
      <c r="J39" s="56"/>
      <c r="K39" s="56"/>
      <c r="L39" s="11"/>
      <c r="M39" s="23">
        <v>5</v>
      </c>
      <c r="N39" s="23">
        <v>5</v>
      </c>
      <c r="O39" s="23">
        <v>5</v>
      </c>
      <c r="P39" s="23">
        <v>5</v>
      </c>
      <c r="Q39" s="23">
        <v>5</v>
      </c>
    </row>
    <row r="40" spans="1:17" ht="132" customHeight="1" x14ac:dyDescent="0.25">
      <c r="A40" s="28" t="s">
        <v>156</v>
      </c>
      <c r="B40" s="22" t="s">
        <v>180</v>
      </c>
      <c r="C40" s="11" t="s">
        <v>239</v>
      </c>
      <c r="D40" s="20" t="s">
        <v>42</v>
      </c>
      <c r="E40" s="11" t="s">
        <v>211</v>
      </c>
      <c r="F40" s="14">
        <v>20</v>
      </c>
      <c r="G40" s="14">
        <v>20</v>
      </c>
      <c r="H40" s="14">
        <v>20</v>
      </c>
      <c r="I40" s="14">
        <v>20</v>
      </c>
      <c r="J40" s="14">
        <v>20</v>
      </c>
      <c r="K40" s="11" t="s">
        <v>181</v>
      </c>
      <c r="L40" s="11" t="s">
        <v>157</v>
      </c>
      <c r="M40" s="23">
        <v>1</v>
      </c>
      <c r="N40" s="23">
        <v>1</v>
      </c>
      <c r="O40" s="23">
        <v>1</v>
      </c>
      <c r="P40" s="23">
        <v>1</v>
      </c>
      <c r="Q40" s="23">
        <v>1</v>
      </c>
    </row>
    <row r="41" spans="1:17" ht="346.5" x14ac:dyDescent="0.25">
      <c r="A41" s="44"/>
      <c r="B41" s="22"/>
      <c r="C41" s="11" t="s">
        <v>240</v>
      </c>
      <c r="D41" s="20" t="s">
        <v>42</v>
      </c>
      <c r="E41" s="11" t="s">
        <v>248</v>
      </c>
      <c r="F41" s="14">
        <v>60</v>
      </c>
      <c r="G41" s="14">
        <v>60</v>
      </c>
      <c r="H41" s="14">
        <v>60</v>
      </c>
      <c r="I41" s="14">
        <v>60</v>
      </c>
      <c r="J41" s="14">
        <v>60</v>
      </c>
      <c r="K41" s="11" t="s">
        <v>280</v>
      </c>
      <c r="L41" s="11" t="s">
        <v>157</v>
      </c>
      <c r="M41" s="11" t="s">
        <v>219</v>
      </c>
      <c r="N41" s="11" t="s">
        <v>219</v>
      </c>
      <c r="O41" s="11" t="s">
        <v>219</v>
      </c>
      <c r="P41" s="11" t="s">
        <v>219</v>
      </c>
      <c r="Q41" s="23">
        <v>1</v>
      </c>
    </row>
    <row r="42" spans="1:17" ht="32.25" customHeight="1" x14ac:dyDescent="0.25">
      <c r="A42" s="71" t="s">
        <v>242</v>
      </c>
      <c r="B42" s="71"/>
      <c r="C42" s="71"/>
      <c r="D42" s="71"/>
      <c r="E42" s="71"/>
      <c r="F42" s="24">
        <f>F36+F40+F41</f>
        <v>180</v>
      </c>
      <c r="G42" s="24">
        <f t="shared" ref="G42:J42" si="0">G36+G40+G41</f>
        <v>181</v>
      </c>
      <c r="H42" s="24">
        <f t="shared" si="0"/>
        <v>182</v>
      </c>
      <c r="I42" s="24">
        <f t="shared" si="0"/>
        <v>183</v>
      </c>
      <c r="J42" s="24">
        <f t="shared" si="0"/>
        <v>184</v>
      </c>
      <c r="K42" s="41" t="s">
        <v>23</v>
      </c>
      <c r="L42" s="41" t="s">
        <v>23</v>
      </c>
      <c r="M42" s="25" t="s">
        <v>23</v>
      </c>
      <c r="N42" s="25" t="s">
        <v>23</v>
      </c>
      <c r="O42" s="41" t="s">
        <v>23</v>
      </c>
      <c r="P42" s="41" t="s">
        <v>23</v>
      </c>
      <c r="Q42" s="41" t="s">
        <v>23</v>
      </c>
    </row>
    <row r="43" spans="1:17" ht="15.75" x14ac:dyDescent="0.25">
      <c r="A43" s="25" t="s">
        <v>12</v>
      </c>
      <c r="B43" s="71" t="s">
        <v>220</v>
      </c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</row>
    <row r="44" spans="1:17" s="6" customFormat="1" ht="267.75" x14ac:dyDescent="0.25">
      <c r="A44" s="11" t="s">
        <v>243</v>
      </c>
      <c r="B44" s="13" t="s">
        <v>37</v>
      </c>
      <c r="C44" s="12" t="s">
        <v>35</v>
      </c>
      <c r="D44" s="32" t="s">
        <v>36</v>
      </c>
      <c r="E44" s="11" t="s">
        <v>298</v>
      </c>
      <c r="F44" s="12" t="s">
        <v>23</v>
      </c>
      <c r="G44" s="12" t="s">
        <v>23</v>
      </c>
      <c r="H44" s="12" t="s">
        <v>23</v>
      </c>
      <c r="I44" s="12" t="s">
        <v>23</v>
      </c>
      <c r="J44" s="12" t="s">
        <v>23</v>
      </c>
      <c r="K44" s="12" t="s">
        <v>24</v>
      </c>
      <c r="L44" s="12" t="s">
        <v>16</v>
      </c>
      <c r="M44" s="36" t="s">
        <v>17</v>
      </c>
      <c r="N44" s="36" t="s">
        <v>17</v>
      </c>
      <c r="O44" s="36" t="s">
        <v>17</v>
      </c>
      <c r="P44" s="36" t="s">
        <v>17</v>
      </c>
      <c r="Q44" s="36" t="s">
        <v>17</v>
      </c>
    </row>
    <row r="45" spans="1:17" ht="126" x14ac:dyDescent="0.25">
      <c r="A45" s="51" t="s">
        <v>244</v>
      </c>
      <c r="B45" s="70" t="s">
        <v>38</v>
      </c>
      <c r="C45" s="12" t="s">
        <v>39</v>
      </c>
      <c r="D45" s="20" t="s">
        <v>22</v>
      </c>
      <c r="E45" s="12" t="s">
        <v>40</v>
      </c>
      <c r="F45" s="12" t="s">
        <v>23</v>
      </c>
      <c r="G45" s="12" t="s">
        <v>23</v>
      </c>
      <c r="H45" s="12" t="s">
        <v>23</v>
      </c>
      <c r="I45" s="12" t="s">
        <v>23</v>
      </c>
      <c r="J45" s="12" t="s">
        <v>23</v>
      </c>
      <c r="K45" s="12" t="s">
        <v>25</v>
      </c>
      <c r="L45" s="26" t="s">
        <v>29</v>
      </c>
      <c r="M45" s="27" t="s">
        <v>31</v>
      </c>
      <c r="N45" s="27" t="s">
        <v>31</v>
      </c>
      <c r="O45" s="27" t="s">
        <v>31</v>
      </c>
      <c r="P45" s="27" t="s">
        <v>31</v>
      </c>
      <c r="Q45" s="27" t="s">
        <v>31</v>
      </c>
    </row>
    <row r="46" spans="1:17" ht="204.75" x14ac:dyDescent="0.25">
      <c r="A46" s="52"/>
      <c r="B46" s="70"/>
      <c r="C46" s="12" t="s">
        <v>41</v>
      </c>
      <c r="D46" s="20" t="s">
        <v>42</v>
      </c>
      <c r="E46" s="12" t="s">
        <v>221</v>
      </c>
      <c r="F46" s="14">
        <v>1500</v>
      </c>
      <c r="G46" s="14">
        <v>1500</v>
      </c>
      <c r="H46" s="14">
        <v>1500</v>
      </c>
      <c r="I46" s="14">
        <v>1500</v>
      </c>
      <c r="J46" s="14">
        <v>1500</v>
      </c>
      <c r="K46" s="12" t="s">
        <v>43</v>
      </c>
      <c r="L46" s="26" t="s">
        <v>29</v>
      </c>
      <c r="M46" s="23">
        <v>75</v>
      </c>
      <c r="N46" s="23">
        <v>100</v>
      </c>
      <c r="O46" s="23">
        <v>100</v>
      </c>
      <c r="P46" s="23">
        <v>100</v>
      </c>
      <c r="Q46" s="23">
        <v>100</v>
      </c>
    </row>
    <row r="47" spans="1:17" ht="94.5" x14ac:dyDescent="0.25">
      <c r="A47" s="52"/>
      <c r="B47" s="70"/>
      <c r="C47" s="12" t="s">
        <v>19</v>
      </c>
      <c r="D47" s="20" t="s">
        <v>42</v>
      </c>
      <c r="E47" s="12" t="s">
        <v>40</v>
      </c>
      <c r="F47" s="12" t="s">
        <v>23</v>
      </c>
      <c r="G47" s="12" t="s">
        <v>23</v>
      </c>
      <c r="H47" s="12" t="s">
        <v>23</v>
      </c>
      <c r="I47" s="12" t="s">
        <v>23</v>
      </c>
      <c r="J47" s="12" t="s">
        <v>23</v>
      </c>
      <c r="K47" s="12" t="s">
        <v>26</v>
      </c>
      <c r="L47" s="40" t="s">
        <v>29</v>
      </c>
      <c r="M47" s="23">
        <v>100</v>
      </c>
      <c r="N47" s="23">
        <v>100</v>
      </c>
      <c r="O47" s="23">
        <v>100</v>
      </c>
      <c r="P47" s="23">
        <v>100</v>
      </c>
      <c r="Q47" s="23">
        <v>100</v>
      </c>
    </row>
    <row r="48" spans="1:17" ht="114" customHeight="1" x14ac:dyDescent="0.25">
      <c r="A48" s="52"/>
      <c r="B48" s="70"/>
      <c r="C48" s="11" t="s">
        <v>20</v>
      </c>
      <c r="D48" s="97"/>
      <c r="E48" s="97"/>
      <c r="F48" s="98"/>
      <c r="G48" s="98"/>
      <c r="H48" s="98"/>
      <c r="I48" s="98"/>
      <c r="J48" s="98"/>
      <c r="K48" s="97"/>
      <c r="L48" s="97"/>
      <c r="M48" s="48"/>
      <c r="N48" s="48"/>
      <c r="O48" s="48"/>
      <c r="P48" s="48"/>
      <c r="Q48" s="48"/>
    </row>
    <row r="49" spans="1:17" ht="87.75" customHeight="1" x14ac:dyDescent="0.25">
      <c r="A49" s="52"/>
      <c r="B49" s="70"/>
      <c r="C49" s="11" t="s">
        <v>44</v>
      </c>
      <c r="D49" s="21" t="s">
        <v>42</v>
      </c>
      <c r="E49" s="21" t="s">
        <v>45</v>
      </c>
      <c r="F49" s="49" t="s">
        <v>23</v>
      </c>
      <c r="G49" s="49" t="s">
        <v>23</v>
      </c>
      <c r="H49" s="49" t="s">
        <v>23</v>
      </c>
      <c r="I49" s="49" t="s">
        <v>23</v>
      </c>
      <c r="J49" s="49" t="s">
        <v>23</v>
      </c>
      <c r="K49" s="21" t="s">
        <v>27</v>
      </c>
      <c r="L49" s="21" t="s">
        <v>30</v>
      </c>
      <c r="M49" s="50">
        <v>12</v>
      </c>
      <c r="N49" s="50">
        <v>12</v>
      </c>
      <c r="O49" s="50">
        <v>12</v>
      </c>
      <c r="P49" s="50">
        <v>12</v>
      </c>
      <c r="Q49" s="50">
        <v>12</v>
      </c>
    </row>
    <row r="50" spans="1:17" ht="94.5" x14ac:dyDescent="0.25">
      <c r="A50" s="52"/>
      <c r="B50" s="70"/>
      <c r="C50" s="11" t="s">
        <v>46</v>
      </c>
      <c r="D50" s="20" t="s">
        <v>42</v>
      </c>
      <c r="E50" s="11" t="s">
        <v>45</v>
      </c>
      <c r="F50" s="12" t="s">
        <v>23</v>
      </c>
      <c r="G50" s="12" t="s">
        <v>23</v>
      </c>
      <c r="H50" s="12" t="s">
        <v>23</v>
      </c>
      <c r="I50" s="12" t="s">
        <v>23</v>
      </c>
      <c r="J50" s="12" t="s">
        <v>23</v>
      </c>
      <c r="K50" s="11" t="s">
        <v>28</v>
      </c>
      <c r="L50" s="11" t="s">
        <v>30</v>
      </c>
      <c r="M50" s="23">
        <v>12</v>
      </c>
      <c r="N50" s="23">
        <v>12</v>
      </c>
      <c r="O50" s="23">
        <v>12</v>
      </c>
      <c r="P50" s="23">
        <v>12</v>
      </c>
      <c r="Q50" s="23">
        <v>12</v>
      </c>
    </row>
    <row r="51" spans="1:17" ht="47.25" x14ac:dyDescent="0.25">
      <c r="A51" s="53"/>
      <c r="B51" s="70"/>
      <c r="C51" s="11" t="s">
        <v>21</v>
      </c>
      <c r="D51" s="20" t="s">
        <v>47</v>
      </c>
      <c r="E51" s="11" t="s">
        <v>51</v>
      </c>
      <c r="F51" s="12" t="s">
        <v>23</v>
      </c>
      <c r="G51" s="12" t="s">
        <v>23</v>
      </c>
      <c r="H51" s="12" t="s">
        <v>23</v>
      </c>
      <c r="I51" s="12" t="s">
        <v>23</v>
      </c>
      <c r="J51" s="12" t="s">
        <v>23</v>
      </c>
      <c r="K51" s="11" t="s">
        <v>28</v>
      </c>
      <c r="L51" s="11" t="s">
        <v>30</v>
      </c>
      <c r="M51" s="23">
        <v>4</v>
      </c>
      <c r="N51" s="23">
        <v>4</v>
      </c>
      <c r="O51" s="23">
        <v>4</v>
      </c>
      <c r="P51" s="23">
        <v>4</v>
      </c>
      <c r="Q51" s="23">
        <v>4</v>
      </c>
    </row>
    <row r="52" spans="1:17" ht="267.75" customHeight="1" x14ac:dyDescent="0.25">
      <c r="A52" s="51" t="s">
        <v>245</v>
      </c>
      <c r="B52" s="70" t="s">
        <v>48</v>
      </c>
      <c r="C52" s="11" t="s">
        <v>49</v>
      </c>
      <c r="D52" s="20" t="s">
        <v>50</v>
      </c>
      <c r="E52" s="11" t="s">
        <v>52</v>
      </c>
      <c r="F52" s="12" t="s">
        <v>23</v>
      </c>
      <c r="G52" s="12" t="s">
        <v>23</v>
      </c>
      <c r="H52" s="12" t="s">
        <v>23</v>
      </c>
      <c r="I52" s="12" t="s">
        <v>23</v>
      </c>
      <c r="J52" s="12" t="s">
        <v>23</v>
      </c>
      <c r="K52" s="11" t="s">
        <v>32</v>
      </c>
      <c r="L52" s="11" t="s">
        <v>33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</row>
    <row r="53" spans="1:17" ht="126" x14ac:dyDescent="0.25">
      <c r="A53" s="52"/>
      <c r="B53" s="70"/>
      <c r="C53" s="11" t="s">
        <v>54</v>
      </c>
      <c r="D53" s="20" t="s">
        <v>50</v>
      </c>
      <c r="E53" s="11" t="s">
        <v>56</v>
      </c>
      <c r="F53" s="12" t="s">
        <v>23</v>
      </c>
      <c r="G53" s="12" t="s">
        <v>23</v>
      </c>
      <c r="H53" s="12" t="s">
        <v>23</v>
      </c>
      <c r="I53" s="12" t="s">
        <v>23</v>
      </c>
      <c r="J53" s="12" t="s">
        <v>23</v>
      </c>
      <c r="K53" s="11" t="s">
        <v>281</v>
      </c>
      <c r="L53" s="11" t="s">
        <v>29</v>
      </c>
      <c r="M53" s="23">
        <v>100</v>
      </c>
      <c r="N53" s="23">
        <v>100</v>
      </c>
      <c r="O53" s="23">
        <v>100</v>
      </c>
      <c r="P53" s="23">
        <v>100</v>
      </c>
      <c r="Q53" s="23">
        <v>100</v>
      </c>
    </row>
    <row r="54" spans="1:17" ht="98.25" customHeight="1" x14ac:dyDescent="0.25">
      <c r="A54" s="52"/>
      <c r="B54" s="70"/>
      <c r="C54" s="11" t="s">
        <v>282</v>
      </c>
      <c r="D54" s="20" t="s">
        <v>50</v>
      </c>
      <c r="E54" s="11" t="s">
        <v>283</v>
      </c>
      <c r="F54" s="12" t="s">
        <v>23</v>
      </c>
      <c r="G54" s="12" t="s">
        <v>23</v>
      </c>
      <c r="H54" s="12" t="s">
        <v>23</v>
      </c>
      <c r="I54" s="12" t="s">
        <v>23</v>
      </c>
      <c r="J54" s="12" t="s">
        <v>23</v>
      </c>
      <c r="K54" s="11" t="s">
        <v>302</v>
      </c>
      <c r="L54" s="11" t="s">
        <v>29</v>
      </c>
      <c r="M54" s="23" t="s">
        <v>284</v>
      </c>
      <c r="N54" s="23" t="s">
        <v>284</v>
      </c>
      <c r="O54" s="23" t="s">
        <v>285</v>
      </c>
      <c r="P54" s="23" t="s">
        <v>285</v>
      </c>
      <c r="Q54" s="23" t="s">
        <v>285</v>
      </c>
    </row>
    <row r="55" spans="1:17" ht="126" x14ac:dyDescent="0.25">
      <c r="A55" s="53"/>
      <c r="B55" s="70"/>
      <c r="C55" s="11" t="s">
        <v>53</v>
      </c>
      <c r="D55" s="20" t="s">
        <v>42</v>
      </c>
      <c r="E55" s="11" t="s">
        <v>55</v>
      </c>
      <c r="F55" s="12" t="s">
        <v>23</v>
      </c>
      <c r="G55" s="12" t="s">
        <v>23</v>
      </c>
      <c r="H55" s="12" t="s">
        <v>23</v>
      </c>
      <c r="I55" s="12" t="s">
        <v>23</v>
      </c>
      <c r="J55" s="12" t="s">
        <v>23</v>
      </c>
      <c r="K55" s="11" t="s">
        <v>34</v>
      </c>
      <c r="L55" s="11" t="s">
        <v>33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</row>
    <row r="56" spans="1:17" ht="51.75" customHeight="1" x14ac:dyDescent="0.25">
      <c r="A56" s="58" t="s">
        <v>246</v>
      </c>
      <c r="B56" s="58"/>
      <c r="C56" s="58"/>
      <c r="D56" s="58"/>
      <c r="E56" s="58"/>
      <c r="F56" s="40">
        <f t="shared" ref="F56:J56" si="1">F46</f>
        <v>1500</v>
      </c>
      <c r="G56" s="40">
        <f t="shared" si="1"/>
        <v>1500</v>
      </c>
      <c r="H56" s="40">
        <f t="shared" si="1"/>
        <v>1500</v>
      </c>
      <c r="I56" s="40">
        <f t="shared" si="1"/>
        <v>1500</v>
      </c>
      <c r="J56" s="40">
        <f t="shared" si="1"/>
        <v>1500</v>
      </c>
      <c r="K56" s="26" t="s">
        <v>23</v>
      </c>
      <c r="L56" s="26" t="s">
        <v>23</v>
      </c>
      <c r="M56" s="40" t="s">
        <v>23</v>
      </c>
      <c r="N56" s="40" t="s">
        <v>23</v>
      </c>
      <c r="O56" s="40" t="s">
        <v>23</v>
      </c>
      <c r="P56" s="40" t="s">
        <v>23</v>
      </c>
      <c r="Q56" s="40" t="s">
        <v>23</v>
      </c>
    </row>
    <row r="57" spans="1:17" ht="51.75" customHeight="1" x14ac:dyDescent="0.25">
      <c r="A57" s="58" t="s">
        <v>303</v>
      </c>
      <c r="B57" s="58"/>
      <c r="C57" s="58"/>
      <c r="D57" s="58"/>
      <c r="E57" s="58"/>
      <c r="F57" s="40">
        <f>F34+F42+F56</f>
        <v>2468</v>
      </c>
      <c r="G57" s="40">
        <f t="shared" ref="G57:J57" si="2">G34+G42+G56</f>
        <v>2576</v>
      </c>
      <c r="H57" s="40">
        <f t="shared" si="2"/>
        <v>2600</v>
      </c>
      <c r="I57" s="40">
        <f t="shared" si="2"/>
        <v>2617</v>
      </c>
      <c r="J57" s="40">
        <f t="shared" si="2"/>
        <v>2640</v>
      </c>
      <c r="K57" s="26"/>
      <c r="L57" s="26"/>
      <c r="M57" s="40"/>
      <c r="N57" s="40"/>
      <c r="O57" s="40"/>
      <c r="P57" s="40"/>
      <c r="Q57" s="40"/>
    </row>
    <row r="58" spans="1:17" ht="30" customHeight="1" x14ac:dyDescent="0.25">
      <c r="A58" s="25" t="s">
        <v>57</v>
      </c>
      <c r="B58" s="59" t="s">
        <v>247</v>
      </c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</row>
    <row r="59" spans="1:17" ht="15.75" customHeight="1" x14ac:dyDescent="0.25">
      <c r="A59" s="25" t="s">
        <v>13</v>
      </c>
      <c r="B59" s="59" t="s">
        <v>58</v>
      </c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</row>
    <row r="60" spans="1:17" ht="94.5" x14ac:dyDescent="0.25">
      <c r="A60" s="66" t="s">
        <v>59</v>
      </c>
      <c r="B60" s="79" t="s">
        <v>60</v>
      </c>
      <c r="C60" s="28" t="s">
        <v>61</v>
      </c>
      <c r="D60" s="63" t="s">
        <v>115</v>
      </c>
      <c r="E60" s="28" t="s">
        <v>114</v>
      </c>
      <c r="F60" s="29" t="s">
        <v>23</v>
      </c>
      <c r="G60" s="29" t="s">
        <v>23</v>
      </c>
      <c r="H60" s="29" t="s">
        <v>23</v>
      </c>
      <c r="I60" s="29" t="s">
        <v>23</v>
      </c>
      <c r="J60" s="29" t="s">
        <v>23</v>
      </c>
      <c r="K60" s="28" t="s">
        <v>16</v>
      </c>
      <c r="L60" s="28" t="s">
        <v>17</v>
      </c>
      <c r="M60" s="28" t="s">
        <v>17</v>
      </c>
      <c r="N60" s="28" t="s">
        <v>17</v>
      </c>
      <c r="O60" s="28" t="s">
        <v>17</v>
      </c>
      <c r="P60" s="28" t="s">
        <v>17</v>
      </c>
      <c r="Q60" s="28" t="s">
        <v>17</v>
      </c>
    </row>
    <row r="61" spans="1:17" ht="78.75" x14ac:dyDescent="0.25">
      <c r="A61" s="66"/>
      <c r="B61" s="79"/>
      <c r="C61" s="28" t="s">
        <v>62</v>
      </c>
      <c r="D61" s="63"/>
      <c r="E61" s="28" t="s">
        <v>114</v>
      </c>
      <c r="F61" s="29" t="s">
        <v>23</v>
      </c>
      <c r="G61" s="29" t="s">
        <v>23</v>
      </c>
      <c r="H61" s="29" t="s">
        <v>23</v>
      </c>
      <c r="I61" s="29" t="s">
        <v>23</v>
      </c>
      <c r="J61" s="29" t="s">
        <v>23</v>
      </c>
      <c r="K61" s="28" t="s">
        <v>16</v>
      </c>
      <c r="L61" s="30" t="s">
        <v>17</v>
      </c>
      <c r="M61" s="28" t="s">
        <v>17</v>
      </c>
      <c r="N61" s="28" t="s">
        <v>17</v>
      </c>
      <c r="O61" s="28" t="s">
        <v>17</v>
      </c>
      <c r="P61" s="28" t="s">
        <v>17</v>
      </c>
      <c r="Q61" s="28" t="s">
        <v>17</v>
      </c>
    </row>
    <row r="62" spans="1:17" ht="75.75" customHeight="1" x14ac:dyDescent="0.25">
      <c r="A62" s="66"/>
      <c r="B62" s="79"/>
      <c r="C62" s="66" t="s">
        <v>116</v>
      </c>
      <c r="D62" s="63"/>
      <c r="E62" s="28" t="s">
        <v>14</v>
      </c>
      <c r="F62" s="67">
        <v>2160</v>
      </c>
      <c r="G62" s="67">
        <v>0</v>
      </c>
      <c r="H62" s="67">
        <v>0</v>
      </c>
      <c r="I62" s="67">
        <v>0</v>
      </c>
      <c r="J62" s="67">
        <v>0</v>
      </c>
      <c r="K62" s="66" t="s">
        <v>64</v>
      </c>
      <c r="L62" s="81" t="s">
        <v>63</v>
      </c>
      <c r="M62" s="81">
        <v>2</v>
      </c>
      <c r="N62" s="81">
        <v>0</v>
      </c>
      <c r="O62" s="81">
        <v>0</v>
      </c>
      <c r="P62" s="81">
        <v>0</v>
      </c>
      <c r="Q62" s="81">
        <v>0</v>
      </c>
    </row>
    <row r="63" spans="1:17" ht="83.25" customHeight="1" x14ac:dyDescent="0.25">
      <c r="A63" s="66"/>
      <c r="B63" s="79"/>
      <c r="C63" s="66"/>
      <c r="D63" s="63"/>
      <c r="E63" s="28" t="s">
        <v>114</v>
      </c>
      <c r="F63" s="67"/>
      <c r="G63" s="67"/>
      <c r="H63" s="67"/>
      <c r="I63" s="67"/>
      <c r="J63" s="67"/>
      <c r="K63" s="66"/>
      <c r="L63" s="81"/>
      <c r="M63" s="81"/>
      <c r="N63" s="81"/>
      <c r="O63" s="81"/>
      <c r="P63" s="81"/>
      <c r="Q63" s="81"/>
    </row>
    <row r="64" spans="1:17" ht="157.5" x14ac:dyDescent="0.25">
      <c r="A64" s="28" t="s">
        <v>65</v>
      </c>
      <c r="B64" s="31" t="s">
        <v>66</v>
      </c>
      <c r="C64" s="28" t="s">
        <v>67</v>
      </c>
      <c r="D64" s="32" t="s">
        <v>118</v>
      </c>
      <c r="E64" s="28" t="s">
        <v>114</v>
      </c>
      <c r="F64" s="29">
        <v>0</v>
      </c>
      <c r="G64" s="29">
        <v>27.2</v>
      </c>
      <c r="H64" s="29">
        <v>27.2</v>
      </c>
      <c r="I64" s="29">
        <v>27.2</v>
      </c>
      <c r="J64" s="29">
        <v>27.2</v>
      </c>
      <c r="K64" s="28" t="s">
        <v>119</v>
      </c>
      <c r="L64" s="28" t="s">
        <v>29</v>
      </c>
      <c r="M64" s="28">
        <v>0</v>
      </c>
      <c r="N64" s="28">
        <v>10</v>
      </c>
      <c r="O64" s="28">
        <v>20</v>
      </c>
      <c r="P64" s="28">
        <v>30</v>
      </c>
      <c r="Q64" s="28">
        <v>40</v>
      </c>
    </row>
    <row r="65" spans="1:17" ht="267.75" x14ac:dyDescent="0.25">
      <c r="A65" s="28" t="s">
        <v>68</v>
      </c>
      <c r="B65" s="31" t="s">
        <v>120</v>
      </c>
      <c r="C65" s="28" t="s">
        <v>69</v>
      </c>
      <c r="D65" s="32" t="s">
        <v>121</v>
      </c>
      <c r="E65" s="28" t="s">
        <v>70</v>
      </c>
      <c r="F65" s="29" t="s">
        <v>23</v>
      </c>
      <c r="G65" s="29" t="s">
        <v>23</v>
      </c>
      <c r="H65" s="29" t="s">
        <v>23</v>
      </c>
      <c r="I65" s="29" t="s">
        <v>23</v>
      </c>
      <c r="J65" s="29" t="s">
        <v>23</v>
      </c>
      <c r="K65" s="28" t="s">
        <v>122</v>
      </c>
      <c r="L65" s="28" t="s">
        <v>16</v>
      </c>
      <c r="M65" s="28" t="s">
        <v>17</v>
      </c>
      <c r="N65" s="28" t="s">
        <v>17</v>
      </c>
      <c r="O65" s="28" t="s">
        <v>17</v>
      </c>
      <c r="P65" s="28" t="s">
        <v>17</v>
      </c>
      <c r="Q65" s="28" t="s">
        <v>17</v>
      </c>
    </row>
    <row r="66" spans="1:17" s="42" customFormat="1" ht="31.5" customHeight="1" x14ac:dyDescent="0.25">
      <c r="A66" s="59" t="s">
        <v>304</v>
      </c>
      <c r="B66" s="59"/>
      <c r="C66" s="59"/>
      <c r="D66" s="59"/>
      <c r="E66" s="59"/>
      <c r="F66" s="41">
        <f>F62+F64</f>
        <v>2160</v>
      </c>
      <c r="G66" s="41">
        <f>H64</f>
        <v>27.2</v>
      </c>
      <c r="H66" s="41">
        <f>H64</f>
        <v>27.2</v>
      </c>
      <c r="I66" s="41">
        <f>I64</f>
        <v>27.2</v>
      </c>
      <c r="J66" s="41">
        <f>J64</f>
        <v>27.2</v>
      </c>
      <c r="K66" s="30" t="s">
        <v>23</v>
      </c>
      <c r="L66" s="30" t="s">
        <v>23</v>
      </c>
      <c r="M66" s="30" t="s">
        <v>23</v>
      </c>
      <c r="N66" s="30" t="s">
        <v>23</v>
      </c>
      <c r="O66" s="30" t="s">
        <v>23</v>
      </c>
      <c r="P66" s="30" t="s">
        <v>23</v>
      </c>
      <c r="Q66" s="30" t="s">
        <v>23</v>
      </c>
    </row>
    <row r="67" spans="1:17" ht="15.75" x14ac:dyDescent="0.25">
      <c r="A67" s="30" t="s">
        <v>15</v>
      </c>
      <c r="B67" s="59" t="s">
        <v>71</v>
      </c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</row>
    <row r="68" spans="1:17" ht="126" x14ac:dyDescent="0.25">
      <c r="A68" s="63" t="s">
        <v>72</v>
      </c>
      <c r="B68" s="73" t="s">
        <v>73</v>
      </c>
      <c r="C68" s="28" t="s">
        <v>129</v>
      </c>
      <c r="D68" s="32" t="s">
        <v>117</v>
      </c>
      <c r="E68" s="28" t="s">
        <v>14</v>
      </c>
      <c r="F68" s="29" t="s">
        <v>23</v>
      </c>
      <c r="G68" s="29" t="s">
        <v>23</v>
      </c>
      <c r="H68" s="29" t="s">
        <v>23</v>
      </c>
      <c r="I68" s="29" t="s">
        <v>23</v>
      </c>
      <c r="J68" s="29" t="s">
        <v>23</v>
      </c>
      <c r="K68" s="28" t="s">
        <v>128</v>
      </c>
      <c r="L68" s="28" t="s">
        <v>16</v>
      </c>
      <c r="M68" s="28" t="s">
        <v>17</v>
      </c>
      <c r="N68" s="28" t="s">
        <v>18</v>
      </c>
      <c r="O68" s="28" t="s">
        <v>18</v>
      </c>
      <c r="P68" s="28" t="s">
        <v>18</v>
      </c>
      <c r="Q68" s="28" t="s">
        <v>18</v>
      </c>
    </row>
    <row r="69" spans="1:17" ht="142.5" customHeight="1" x14ac:dyDescent="0.25">
      <c r="A69" s="63"/>
      <c r="B69" s="73"/>
      <c r="C69" s="66" t="s">
        <v>74</v>
      </c>
      <c r="D69" s="63" t="s">
        <v>125</v>
      </c>
      <c r="E69" s="66" t="s">
        <v>123</v>
      </c>
      <c r="F69" s="29" t="s">
        <v>23</v>
      </c>
      <c r="G69" s="29" t="s">
        <v>23</v>
      </c>
      <c r="H69" s="29" t="s">
        <v>23</v>
      </c>
      <c r="I69" s="29" t="s">
        <v>23</v>
      </c>
      <c r="J69" s="29" t="s">
        <v>23</v>
      </c>
      <c r="K69" s="28" t="s">
        <v>75</v>
      </c>
      <c r="L69" s="28" t="s">
        <v>16</v>
      </c>
      <c r="M69" s="28" t="s">
        <v>17</v>
      </c>
      <c r="N69" s="28" t="s">
        <v>17</v>
      </c>
      <c r="O69" s="28" t="s">
        <v>17</v>
      </c>
      <c r="P69" s="28" t="s">
        <v>17</v>
      </c>
      <c r="Q69" s="28" t="s">
        <v>17</v>
      </c>
    </row>
    <row r="70" spans="1:17" ht="110.25" x14ac:dyDescent="0.25">
      <c r="A70" s="63"/>
      <c r="B70" s="73"/>
      <c r="C70" s="66"/>
      <c r="D70" s="63"/>
      <c r="E70" s="66"/>
      <c r="F70" s="67" t="s">
        <v>253</v>
      </c>
      <c r="G70" s="67"/>
      <c r="H70" s="67"/>
      <c r="I70" s="67"/>
      <c r="J70" s="67"/>
      <c r="K70" s="28" t="s">
        <v>76</v>
      </c>
      <c r="L70" s="28" t="s">
        <v>77</v>
      </c>
      <c r="M70" s="28">
        <v>2</v>
      </c>
      <c r="N70" s="28">
        <v>0</v>
      </c>
      <c r="O70" s="28">
        <v>0</v>
      </c>
      <c r="P70" s="28">
        <v>0</v>
      </c>
      <c r="Q70" s="28">
        <v>0</v>
      </c>
    </row>
    <row r="71" spans="1:17" ht="134.25" customHeight="1" x14ac:dyDescent="0.25">
      <c r="A71" s="63"/>
      <c r="B71" s="73"/>
      <c r="C71" s="28" t="s">
        <v>126</v>
      </c>
      <c r="D71" s="63"/>
      <c r="E71" s="28" t="s">
        <v>222</v>
      </c>
      <c r="F71" s="29">
        <v>580</v>
      </c>
      <c r="G71" s="29">
        <v>0</v>
      </c>
      <c r="H71" s="29">
        <v>0</v>
      </c>
      <c r="I71" s="29">
        <v>0</v>
      </c>
      <c r="J71" s="29">
        <v>0</v>
      </c>
      <c r="K71" s="28" t="s">
        <v>64</v>
      </c>
      <c r="L71" s="28" t="s">
        <v>63</v>
      </c>
      <c r="M71" s="28">
        <v>1</v>
      </c>
      <c r="N71" s="28">
        <v>0</v>
      </c>
      <c r="O71" s="28">
        <v>0</v>
      </c>
      <c r="P71" s="28">
        <v>0</v>
      </c>
      <c r="Q71" s="28">
        <v>0</v>
      </c>
    </row>
    <row r="72" spans="1:17" ht="61.5" customHeight="1" x14ac:dyDescent="0.25">
      <c r="A72" s="63"/>
      <c r="B72" s="73"/>
      <c r="C72" s="74" t="s">
        <v>127</v>
      </c>
      <c r="D72" s="63"/>
      <c r="E72" s="66" t="s">
        <v>130</v>
      </c>
      <c r="F72" s="67" t="s">
        <v>78</v>
      </c>
      <c r="G72" s="67" t="s">
        <v>78</v>
      </c>
      <c r="H72" s="67" t="s">
        <v>78</v>
      </c>
      <c r="I72" s="67" t="s">
        <v>78</v>
      </c>
      <c r="J72" s="67" t="s">
        <v>78</v>
      </c>
      <c r="K72" s="66" t="s">
        <v>79</v>
      </c>
      <c r="L72" s="66" t="s">
        <v>16</v>
      </c>
      <c r="M72" s="66" t="s">
        <v>17</v>
      </c>
      <c r="N72" s="66" t="s">
        <v>17</v>
      </c>
      <c r="O72" s="66" t="s">
        <v>17</v>
      </c>
      <c r="P72" s="66" t="s">
        <v>17</v>
      </c>
      <c r="Q72" s="66" t="s">
        <v>17</v>
      </c>
    </row>
    <row r="73" spans="1:17" ht="219.75" customHeight="1" x14ac:dyDescent="0.25">
      <c r="A73" s="63"/>
      <c r="B73" s="73"/>
      <c r="C73" s="74"/>
      <c r="D73" s="63"/>
      <c r="E73" s="66"/>
      <c r="F73" s="67"/>
      <c r="G73" s="67"/>
      <c r="H73" s="67"/>
      <c r="I73" s="67"/>
      <c r="J73" s="67"/>
      <c r="K73" s="66"/>
      <c r="L73" s="66"/>
      <c r="M73" s="66"/>
      <c r="N73" s="66"/>
      <c r="O73" s="66"/>
      <c r="P73" s="66"/>
      <c r="Q73" s="66"/>
    </row>
    <row r="74" spans="1:17" ht="283.5" customHeight="1" x14ac:dyDescent="0.25">
      <c r="A74" s="63"/>
      <c r="B74" s="73"/>
      <c r="C74" s="28" t="s">
        <v>249</v>
      </c>
      <c r="D74" s="63"/>
      <c r="E74" s="28" t="s">
        <v>130</v>
      </c>
      <c r="F74" s="29" t="s">
        <v>78</v>
      </c>
      <c r="G74" s="29" t="s">
        <v>78</v>
      </c>
      <c r="H74" s="29" t="s">
        <v>78</v>
      </c>
      <c r="I74" s="29" t="s">
        <v>78</v>
      </c>
      <c r="J74" s="29" t="s">
        <v>78</v>
      </c>
      <c r="K74" s="29" t="s">
        <v>131</v>
      </c>
      <c r="L74" s="28" t="s">
        <v>29</v>
      </c>
      <c r="M74" s="33">
        <v>92</v>
      </c>
      <c r="N74" s="33">
        <v>94</v>
      </c>
      <c r="O74" s="33">
        <v>96</v>
      </c>
      <c r="P74" s="33">
        <v>98</v>
      </c>
      <c r="Q74" s="33">
        <v>100</v>
      </c>
    </row>
    <row r="75" spans="1:17" ht="15" customHeight="1" x14ac:dyDescent="0.25">
      <c r="A75" s="66" t="s">
        <v>80</v>
      </c>
      <c r="B75" s="89" t="s">
        <v>81</v>
      </c>
      <c r="C75" s="66" t="s">
        <v>82</v>
      </c>
      <c r="D75" s="63" t="s">
        <v>132</v>
      </c>
      <c r="E75" s="66" t="s">
        <v>224</v>
      </c>
      <c r="F75" s="67" t="s">
        <v>78</v>
      </c>
      <c r="G75" s="67" t="s">
        <v>78</v>
      </c>
      <c r="H75" s="67" t="s">
        <v>78</v>
      </c>
      <c r="I75" s="67" t="s">
        <v>78</v>
      </c>
      <c r="J75" s="67" t="s">
        <v>78</v>
      </c>
      <c r="K75" s="66" t="s">
        <v>83</v>
      </c>
      <c r="L75" s="66" t="s">
        <v>29</v>
      </c>
      <c r="M75" s="66">
        <v>100</v>
      </c>
      <c r="N75" s="66">
        <v>100</v>
      </c>
      <c r="O75" s="66">
        <v>100</v>
      </c>
      <c r="P75" s="66">
        <v>100</v>
      </c>
      <c r="Q75" s="66">
        <v>100</v>
      </c>
    </row>
    <row r="76" spans="1:17" ht="225.75" customHeight="1" x14ac:dyDescent="0.25">
      <c r="A76" s="66"/>
      <c r="B76" s="90"/>
      <c r="C76" s="66"/>
      <c r="D76" s="63"/>
      <c r="E76" s="66"/>
      <c r="F76" s="67"/>
      <c r="G76" s="67"/>
      <c r="H76" s="67"/>
      <c r="I76" s="67"/>
      <c r="J76" s="67"/>
      <c r="K76" s="66"/>
      <c r="L76" s="66"/>
      <c r="M76" s="66"/>
      <c r="N76" s="66"/>
      <c r="O76" s="66"/>
      <c r="P76" s="66"/>
      <c r="Q76" s="66"/>
    </row>
    <row r="77" spans="1:17" ht="15" customHeight="1" x14ac:dyDescent="0.25">
      <c r="A77" s="66"/>
      <c r="B77" s="90"/>
      <c r="C77" s="66" t="s">
        <v>84</v>
      </c>
      <c r="D77" s="63" t="s">
        <v>133</v>
      </c>
      <c r="E77" s="66" t="s">
        <v>134</v>
      </c>
      <c r="F77" s="67" t="s">
        <v>78</v>
      </c>
      <c r="G77" s="67" t="s">
        <v>78</v>
      </c>
      <c r="H77" s="67" t="s">
        <v>78</v>
      </c>
      <c r="I77" s="67" t="s">
        <v>78</v>
      </c>
      <c r="J77" s="67" t="s">
        <v>78</v>
      </c>
      <c r="K77" s="66" t="s">
        <v>85</v>
      </c>
      <c r="L77" s="66" t="s">
        <v>16</v>
      </c>
      <c r="M77" s="66" t="s">
        <v>17</v>
      </c>
      <c r="N77" s="66" t="s">
        <v>17</v>
      </c>
      <c r="O77" s="66" t="s">
        <v>17</v>
      </c>
      <c r="P77" s="66" t="s">
        <v>17</v>
      </c>
      <c r="Q77" s="66" t="s">
        <v>17</v>
      </c>
    </row>
    <row r="78" spans="1:17" ht="15" customHeight="1" x14ac:dyDescent="0.25">
      <c r="A78" s="66"/>
      <c r="B78" s="90"/>
      <c r="C78" s="66"/>
      <c r="D78" s="63"/>
      <c r="E78" s="66"/>
      <c r="F78" s="67"/>
      <c r="G78" s="67"/>
      <c r="H78" s="67"/>
      <c r="I78" s="67"/>
      <c r="J78" s="67"/>
      <c r="K78" s="66"/>
      <c r="L78" s="66"/>
      <c r="M78" s="66"/>
      <c r="N78" s="66"/>
      <c r="O78" s="66"/>
      <c r="P78" s="66"/>
      <c r="Q78" s="66"/>
    </row>
    <row r="79" spans="1:17" ht="15" customHeight="1" x14ac:dyDescent="0.25">
      <c r="A79" s="66"/>
      <c r="B79" s="90"/>
      <c r="C79" s="66"/>
      <c r="D79" s="63"/>
      <c r="E79" s="66"/>
      <c r="F79" s="67"/>
      <c r="G79" s="67"/>
      <c r="H79" s="67"/>
      <c r="I79" s="67"/>
      <c r="J79" s="67"/>
      <c r="K79" s="66"/>
      <c r="L79" s="66"/>
      <c r="M79" s="66"/>
      <c r="N79" s="66"/>
      <c r="O79" s="66"/>
      <c r="P79" s="66"/>
      <c r="Q79" s="66"/>
    </row>
    <row r="80" spans="1:17" ht="147.75" customHeight="1" x14ac:dyDescent="0.25">
      <c r="A80" s="66"/>
      <c r="B80" s="90"/>
      <c r="C80" s="66"/>
      <c r="D80" s="63"/>
      <c r="E80" s="66"/>
      <c r="F80" s="67"/>
      <c r="G80" s="67"/>
      <c r="H80" s="67"/>
      <c r="I80" s="67"/>
      <c r="J80" s="67"/>
      <c r="K80" s="66"/>
      <c r="L80" s="66"/>
      <c r="M80" s="66"/>
      <c r="N80" s="66"/>
      <c r="O80" s="66"/>
      <c r="P80" s="66"/>
      <c r="Q80" s="66"/>
    </row>
    <row r="81" spans="1:17" ht="329.25" customHeight="1" x14ac:dyDescent="0.25">
      <c r="A81" s="66"/>
      <c r="B81" s="90"/>
      <c r="C81" s="28" t="s">
        <v>135</v>
      </c>
      <c r="D81" s="32" t="s">
        <v>133</v>
      </c>
      <c r="E81" s="28" t="s">
        <v>136</v>
      </c>
      <c r="F81" s="29" t="s">
        <v>78</v>
      </c>
      <c r="G81" s="29" t="s">
        <v>78</v>
      </c>
      <c r="H81" s="29" t="s">
        <v>78</v>
      </c>
      <c r="I81" s="29" t="s">
        <v>78</v>
      </c>
      <c r="J81" s="29" t="s">
        <v>78</v>
      </c>
      <c r="K81" s="28" t="s">
        <v>86</v>
      </c>
      <c r="L81" s="28" t="s">
        <v>16</v>
      </c>
      <c r="M81" s="28" t="s">
        <v>17</v>
      </c>
      <c r="N81" s="28" t="s">
        <v>17</v>
      </c>
      <c r="O81" s="28" t="s">
        <v>17</v>
      </c>
      <c r="P81" s="28" t="s">
        <v>17</v>
      </c>
      <c r="Q81" s="28" t="s">
        <v>17</v>
      </c>
    </row>
    <row r="82" spans="1:17" ht="127.5" customHeight="1" x14ac:dyDescent="0.25">
      <c r="A82" s="66"/>
      <c r="B82" s="90"/>
      <c r="C82" s="28" t="s">
        <v>227</v>
      </c>
      <c r="D82" s="20" t="s">
        <v>117</v>
      </c>
      <c r="E82" s="28" t="s">
        <v>137</v>
      </c>
      <c r="F82" s="29" t="s">
        <v>23</v>
      </c>
      <c r="G82" s="29">
        <f>12899.1+1193.4</f>
        <v>14092.5</v>
      </c>
      <c r="H82" s="29" t="s">
        <v>23</v>
      </c>
      <c r="I82" s="29" t="s">
        <v>23</v>
      </c>
      <c r="J82" s="29" t="s">
        <v>23</v>
      </c>
      <c r="K82" s="28" t="s">
        <v>64</v>
      </c>
      <c r="L82" s="28" t="s">
        <v>63</v>
      </c>
      <c r="M82" s="28">
        <v>48.25</v>
      </c>
      <c r="N82" s="28">
        <v>0</v>
      </c>
      <c r="O82" s="28">
        <v>0</v>
      </c>
      <c r="P82" s="28">
        <v>0</v>
      </c>
      <c r="Q82" s="28">
        <v>0</v>
      </c>
    </row>
    <row r="83" spans="1:17" ht="101.25" customHeight="1" x14ac:dyDescent="0.25">
      <c r="A83" s="66"/>
      <c r="B83" s="90"/>
      <c r="C83" s="28" t="s">
        <v>252</v>
      </c>
      <c r="D83" s="69" t="s">
        <v>225</v>
      </c>
      <c r="E83" s="66" t="s">
        <v>137</v>
      </c>
      <c r="F83" s="87" t="s">
        <v>23</v>
      </c>
      <c r="G83" s="87" t="s">
        <v>23</v>
      </c>
      <c r="H83" s="87" t="s">
        <v>23</v>
      </c>
      <c r="I83" s="87" t="s">
        <v>23</v>
      </c>
      <c r="J83" s="87" t="s">
        <v>23</v>
      </c>
      <c r="K83" s="85"/>
      <c r="L83" s="85"/>
      <c r="M83" s="93"/>
      <c r="N83" s="93"/>
      <c r="O83" s="93"/>
      <c r="P83" s="93"/>
      <c r="Q83" s="93"/>
    </row>
    <row r="84" spans="1:17" ht="85.5" customHeight="1" x14ac:dyDescent="0.25">
      <c r="A84" s="66"/>
      <c r="B84" s="90"/>
      <c r="C84" s="34" t="s">
        <v>250</v>
      </c>
      <c r="D84" s="69"/>
      <c r="E84" s="66"/>
      <c r="F84" s="88"/>
      <c r="G84" s="88"/>
      <c r="H84" s="88"/>
      <c r="I84" s="88"/>
      <c r="J84" s="88"/>
      <c r="K84" s="86" t="s">
        <v>226</v>
      </c>
      <c r="L84" s="86" t="s">
        <v>16</v>
      </c>
      <c r="M84" s="92" t="s">
        <v>18</v>
      </c>
      <c r="N84" s="92" t="s">
        <v>17</v>
      </c>
      <c r="O84" s="92" t="s">
        <v>17</v>
      </c>
      <c r="P84" s="92" t="s">
        <v>17</v>
      </c>
      <c r="Q84" s="92" t="s">
        <v>17</v>
      </c>
    </row>
    <row r="85" spans="1:17" ht="49.5" customHeight="1" x14ac:dyDescent="0.25">
      <c r="A85" s="66"/>
      <c r="B85" s="90"/>
      <c r="C85" s="34" t="s">
        <v>251</v>
      </c>
      <c r="D85" s="69"/>
      <c r="E85" s="66"/>
      <c r="F85" s="29" t="s">
        <v>23</v>
      </c>
      <c r="G85" s="29">
        <f>G86+G87+G88+G89+G90</f>
        <v>20808.400000000001</v>
      </c>
      <c r="H85" s="29" t="s">
        <v>23</v>
      </c>
      <c r="I85" s="29" t="s">
        <v>23</v>
      </c>
      <c r="J85" s="29" t="s">
        <v>23</v>
      </c>
      <c r="K85" s="82" t="s">
        <v>64</v>
      </c>
      <c r="L85" s="82" t="s">
        <v>63</v>
      </c>
      <c r="M85" s="45">
        <f>11.5+12.5+20.5+4.25+2</f>
        <v>50.75</v>
      </c>
      <c r="N85" s="29" t="s">
        <v>285</v>
      </c>
      <c r="O85" s="29" t="s">
        <v>285</v>
      </c>
      <c r="P85" s="29" t="s">
        <v>285</v>
      </c>
      <c r="Q85" s="29" t="s">
        <v>285</v>
      </c>
    </row>
    <row r="86" spans="1:17" ht="39.75" customHeight="1" x14ac:dyDescent="0.25">
      <c r="A86" s="66"/>
      <c r="B86" s="90"/>
      <c r="C86" s="75" t="s">
        <v>87</v>
      </c>
      <c r="D86" s="69" t="s">
        <v>117</v>
      </c>
      <c r="E86" s="66"/>
      <c r="F86" s="29" t="s">
        <v>23</v>
      </c>
      <c r="G86" s="29">
        <v>5076.8</v>
      </c>
      <c r="H86" s="29" t="s">
        <v>23</v>
      </c>
      <c r="I86" s="29" t="s">
        <v>23</v>
      </c>
      <c r="J86" s="29" t="s">
        <v>23</v>
      </c>
      <c r="K86" s="83"/>
      <c r="L86" s="83"/>
      <c r="M86" s="29" t="s">
        <v>256</v>
      </c>
      <c r="N86" s="29" t="s">
        <v>285</v>
      </c>
      <c r="O86" s="29" t="s">
        <v>285</v>
      </c>
      <c r="P86" s="29" t="s">
        <v>285</v>
      </c>
      <c r="Q86" s="29" t="s">
        <v>285</v>
      </c>
    </row>
    <row r="87" spans="1:17" ht="51.75" customHeight="1" x14ac:dyDescent="0.25">
      <c r="A87" s="66"/>
      <c r="B87" s="90"/>
      <c r="C87" s="75"/>
      <c r="D87" s="69"/>
      <c r="E87" s="66"/>
      <c r="F87" s="29" t="s">
        <v>23</v>
      </c>
      <c r="G87" s="29">
        <v>3908.8</v>
      </c>
      <c r="H87" s="29" t="s">
        <v>23</v>
      </c>
      <c r="I87" s="29" t="s">
        <v>23</v>
      </c>
      <c r="J87" s="29" t="s">
        <v>23</v>
      </c>
      <c r="K87" s="83"/>
      <c r="L87" s="83"/>
      <c r="M87" s="29" t="s">
        <v>257</v>
      </c>
      <c r="N87" s="29" t="s">
        <v>285</v>
      </c>
      <c r="O87" s="29" t="s">
        <v>285</v>
      </c>
      <c r="P87" s="29" t="s">
        <v>285</v>
      </c>
      <c r="Q87" s="29" t="s">
        <v>285</v>
      </c>
    </row>
    <row r="88" spans="1:17" ht="39.75" customHeight="1" x14ac:dyDescent="0.25">
      <c r="A88" s="66"/>
      <c r="B88" s="90"/>
      <c r="C88" s="75" t="s">
        <v>254</v>
      </c>
      <c r="D88" s="69"/>
      <c r="E88" s="66"/>
      <c r="F88" s="29" t="s">
        <v>23</v>
      </c>
      <c r="G88" s="29">
        <v>9563.4</v>
      </c>
      <c r="H88" s="29" t="s">
        <v>23</v>
      </c>
      <c r="I88" s="29" t="s">
        <v>23</v>
      </c>
      <c r="J88" s="29" t="s">
        <v>23</v>
      </c>
      <c r="K88" s="83"/>
      <c r="L88" s="83"/>
      <c r="M88" s="45" t="s">
        <v>258</v>
      </c>
      <c r="N88" s="29" t="s">
        <v>285</v>
      </c>
      <c r="O88" s="29" t="s">
        <v>285</v>
      </c>
      <c r="P88" s="29" t="s">
        <v>285</v>
      </c>
      <c r="Q88" s="29" t="s">
        <v>285</v>
      </c>
    </row>
    <row r="89" spans="1:17" ht="52.5" customHeight="1" x14ac:dyDescent="0.25">
      <c r="A89" s="66"/>
      <c r="B89" s="90"/>
      <c r="C89" s="75"/>
      <c r="D89" s="69"/>
      <c r="E89" s="66"/>
      <c r="F89" s="29" t="s">
        <v>23</v>
      </c>
      <c r="G89" s="29">
        <v>1329.2</v>
      </c>
      <c r="H89" s="29" t="s">
        <v>23</v>
      </c>
      <c r="I89" s="29" t="s">
        <v>23</v>
      </c>
      <c r="J89" s="29" t="s">
        <v>23</v>
      </c>
      <c r="K89" s="83"/>
      <c r="L89" s="83"/>
      <c r="M89" s="45" t="s">
        <v>255</v>
      </c>
      <c r="N89" s="29" t="s">
        <v>285</v>
      </c>
      <c r="O89" s="29" t="s">
        <v>285</v>
      </c>
      <c r="P89" s="29" t="s">
        <v>285</v>
      </c>
      <c r="Q89" s="29" t="s">
        <v>285</v>
      </c>
    </row>
    <row r="90" spans="1:17" ht="39" customHeight="1" x14ac:dyDescent="0.25">
      <c r="A90" s="66"/>
      <c r="B90" s="91"/>
      <c r="C90" s="35" t="s">
        <v>88</v>
      </c>
      <c r="D90" s="69"/>
      <c r="E90" s="66"/>
      <c r="F90" s="29" t="s">
        <v>23</v>
      </c>
      <c r="G90" s="29">
        <v>930.2</v>
      </c>
      <c r="H90" s="29" t="s">
        <v>23</v>
      </c>
      <c r="I90" s="29" t="s">
        <v>23</v>
      </c>
      <c r="J90" s="29" t="s">
        <v>23</v>
      </c>
      <c r="K90" s="84"/>
      <c r="L90" s="84"/>
      <c r="M90" s="46" t="s">
        <v>259</v>
      </c>
      <c r="N90" s="29" t="s">
        <v>285</v>
      </c>
      <c r="O90" s="29" t="s">
        <v>285</v>
      </c>
      <c r="P90" s="29" t="s">
        <v>285</v>
      </c>
      <c r="Q90" s="29" t="s">
        <v>285</v>
      </c>
    </row>
    <row r="91" spans="1:17" ht="311.25" customHeight="1" x14ac:dyDescent="0.25">
      <c r="A91" s="28" t="s">
        <v>89</v>
      </c>
      <c r="B91" s="31" t="s">
        <v>138</v>
      </c>
      <c r="C91" s="28" t="s">
        <v>139</v>
      </c>
      <c r="D91" s="20" t="s">
        <v>125</v>
      </c>
      <c r="E91" s="28" t="s">
        <v>223</v>
      </c>
      <c r="F91" s="29">
        <v>330</v>
      </c>
      <c r="G91" s="29">
        <v>363</v>
      </c>
      <c r="H91" s="29">
        <v>400</v>
      </c>
      <c r="I91" s="29">
        <v>440</v>
      </c>
      <c r="J91" s="29">
        <v>483</v>
      </c>
      <c r="K91" s="28" t="s">
        <v>90</v>
      </c>
      <c r="L91" s="28" t="s">
        <v>29</v>
      </c>
      <c r="M91" s="28">
        <v>10</v>
      </c>
      <c r="N91" s="28">
        <v>10</v>
      </c>
      <c r="O91" s="28">
        <v>10</v>
      </c>
      <c r="P91" s="28">
        <v>10</v>
      </c>
      <c r="Q91" s="28">
        <v>10</v>
      </c>
    </row>
    <row r="92" spans="1:17" s="42" customFormat="1" ht="33" customHeight="1" x14ac:dyDescent="0.25">
      <c r="A92" s="59" t="s">
        <v>305</v>
      </c>
      <c r="B92" s="59"/>
      <c r="C92" s="59"/>
      <c r="D92" s="59"/>
      <c r="E92" s="59"/>
      <c r="F92" s="41">
        <f>F71+F91</f>
        <v>910</v>
      </c>
      <c r="G92" s="41">
        <f>G82+G87+G89+G90+G91</f>
        <v>20623.7</v>
      </c>
      <c r="H92" s="41">
        <f>H71+H91</f>
        <v>400</v>
      </c>
      <c r="I92" s="41">
        <f t="shared" ref="I92:J92" si="3">I71+I91</f>
        <v>440</v>
      </c>
      <c r="J92" s="41">
        <f t="shared" si="3"/>
        <v>483</v>
      </c>
      <c r="K92" s="30" t="s">
        <v>23</v>
      </c>
      <c r="L92" s="30" t="s">
        <v>23</v>
      </c>
      <c r="M92" s="30" t="s">
        <v>23</v>
      </c>
      <c r="N92" s="30" t="s">
        <v>23</v>
      </c>
      <c r="O92" s="30" t="s">
        <v>23</v>
      </c>
      <c r="P92" s="30" t="s">
        <v>23</v>
      </c>
      <c r="Q92" s="30" t="s">
        <v>23</v>
      </c>
    </row>
    <row r="93" spans="1:17" s="42" customFormat="1" ht="35.25" customHeight="1" x14ac:dyDescent="0.25">
      <c r="A93" s="47" t="s">
        <v>91</v>
      </c>
      <c r="B93" s="59" t="s">
        <v>306</v>
      </c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</row>
    <row r="94" spans="1:17" ht="15.75" x14ac:dyDescent="0.25">
      <c r="A94" s="66" t="s">
        <v>265</v>
      </c>
      <c r="B94" s="79" t="s">
        <v>140</v>
      </c>
      <c r="C94" s="66" t="s">
        <v>92</v>
      </c>
      <c r="D94" s="69" t="s">
        <v>125</v>
      </c>
      <c r="E94" s="66" t="s">
        <v>286</v>
      </c>
      <c r="F94" s="67">
        <f>90+185</f>
        <v>275</v>
      </c>
      <c r="G94" s="67">
        <v>500</v>
      </c>
      <c r="H94" s="67">
        <f>G94*1.04</f>
        <v>520</v>
      </c>
      <c r="I94" s="67">
        <v>540</v>
      </c>
      <c r="J94" s="67">
        <v>560</v>
      </c>
      <c r="K94" s="66" t="s">
        <v>141</v>
      </c>
      <c r="L94" s="28" t="s">
        <v>93</v>
      </c>
      <c r="M94" s="29">
        <v>20000</v>
      </c>
      <c r="N94" s="29">
        <v>20000</v>
      </c>
      <c r="O94" s="29">
        <v>20000</v>
      </c>
      <c r="P94" s="29">
        <v>20000</v>
      </c>
      <c r="Q94" s="29">
        <v>20000</v>
      </c>
    </row>
    <row r="95" spans="1:17" ht="130.5" customHeight="1" x14ac:dyDescent="0.25">
      <c r="A95" s="66"/>
      <c r="B95" s="79"/>
      <c r="C95" s="66"/>
      <c r="D95" s="69"/>
      <c r="E95" s="66"/>
      <c r="F95" s="67"/>
      <c r="G95" s="67"/>
      <c r="H95" s="67"/>
      <c r="I95" s="67"/>
      <c r="J95" s="67"/>
      <c r="K95" s="66"/>
      <c r="L95" s="28" t="s">
        <v>94</v>
      </c>
      <c r="M95" s="29">
        <v>70</v>
      </c>
      <c r="N95" s="29">
        <v>70</v>
      </c>
      <c r="O95" s="29">
        <v>70</v>
      </c>
      <c r="P95" s="29">
        <v>70</v>
      </c>
      <c r="Q95" s="29">
        <v>70</v>
      </c>
    </row>
    <row r="96" spans="1:17" ht="78.75" x14ac:dyDescent="0.25">
      <c r="A96" s="66"/>
      <c r="B96" s="79"/>
      <c r="C96" s="28" t="s">
        <v>95</v>
      </c>
      <c r="D96" s="69"/>
      <c r="E96" s="28" t="s">
        <v>70</v>
      </c>
      <c r="F96" s="29" t="s">
        <v>78</v>
      </c>
      <c r="G96" s="29" t="s">
        <v>78</v>
      </c>
      <c r="H96" s="29" t="s">
        <v>78</v>
      </c>
      <c r="I96" s="29" t="s">
        <v>78</v>
      </c>
      <c r="J96" s="29" t="s">
        <v>78</v>
      </c>
      <c r="K96" s="28" t="s">
        <v>96</v>
      </c>
      <c r="L96" s="28" t="s">
        <v>16</v>
      </c>
      <c r="M96" s="28" t="s">
        <v>17</v>
      </c>
      <c r="N96" s="28" t="s">
        <v>17</v>
      </c>
      <c r="O96" s="28" t="s">
        <v>17</v>
      </c>
      <c r="P96" s="28" t="s">
        <v>17</v>
      </c>
      <c r="Q96" s="28" t="s">
        <v>17</v>
      </c>
    </row>
    <row r="97" spans="1:17" ht="168.75" customHeight="1" x14ac:dyDescent="0.25">
      <c r="A97" s="28" t="s">
        <v>266</v>
      </c>
      <c r="B97" s="35" t="s">
        <v>97</v>
      </c>
      <c r="C97" s="29" t="s">
        <v>98</v>
      </c>
      <c r="D97" s="20" t="s">
        <v>133</v>
      </c>
      <c r="E97" s="28" t="s">
        <v>142</v>
      </c>
      <c r="F97" s="29">
        <v>500</v>
      </c>
      <c r="G97" s="29">
        <v>700</v>
      </c>
      <c r="H97" s="29">
        <v>1000</v>
      </c>
      <c r="I97" s="29">
        <v>1000</v>
      </c>
      <c r="J97" s="29">
        <v>1000</v>
      </c>
      <c r="K97" s="28" t="s">
        <v>96</v>
      </c>
      <c r="L97" s="28" t="s">
        <v>16</v>
      </c>
      <c r="M97" s="28" t="s">
        <v>17</v>
      </c>
      <c r="N97" s="28" t="s">
        <v>17</v>
      </c>
      <c r="O97" s="28" t="s">
        <v>17</v>
      </c>
      <c r="P97" s="28" t="s">
        <v>17</v>
      </c>
      <c r="Q97" s="28" t="s">
        <v>17</v>
      </c>
    </row>
    <row r="98" spans="1:17" ht="33.75" customHeight="1" x14ac:dyDescent="0.25">
      <c r="A98" s="59" t="s">
        <v>307</v>
      </c>
      <c r="B98" s="59"/>
      <c r="C98" s="59"/>
      <c r="D98" s="59"/>
      <c r="E98" s="59"/>
      <c r="F98" s="41">
        <f>F94+F97</f>
        <v>775</v>
      </c>
      <c r="G98" s="41">
        <f t="shared" ref="G98:J98" si="4">G94+G97</f>
        <v>1200</v>
      </c>
      <c r="H98" s="41">
        <f t="shared" si="4"/>
        <v>1520</v>
      </c>
      <c r="I98" s="41">
        <f t="shared" si="4"/>
        <v>1540</v>
      </c>
      <c r="J98" s="41">
        <f t="shared" si="4"/>
        <v>1560</v>
      </c>
      <c r="K98" s="30" t="s">
        <v>23</v>
      </c>
      <c r="L98" s="30" t="s">
        <v>23</v>
      </c>
      <c r="M98" s="30" t="s">
        <v>23</v>
      </c>
      <c r="N98" s="30" t="s">
        <v>23</v>
      </c>
      <c r="O98" s="30" t="s">
        <v>23</v>
      </c>
      <c r="P98" s="30" t="s">
        <v>23</v>
      </c>
      <c r="Q98" s="30" t="s">
        <v>23</v>
      </c>
    </row>
    <row r="99" spans="1:17" ht="34.5" customHeight="1" x14ac:dyDescent="0.25">
      <c r="A99" s="59" t="s">
        <v>293</v>
      </c>
      <c r="B99" s="59"/>
      <c r="C99" s="59"/>
      <c r="D99" s="59"/>
      <c r="E99" s="59"/>
      <c r="F99" s="41">
        <f>F66+F92+F98</f>
        <v>3845</v>
      </c>
      <c r="G99" s="41">
        <f t="shared" ref="G99:H99" si="5">G66+G92+G98</f>
        <v>21850.9</v>
      </c>
      <c r="H99" s="41">
        <f t="shared" si="5"/>
        <v>1947.2</v>
      </c>
      <c r="I99" s="41">
        <f>I66+I92+I98</f>
        <v>2007.2</v>
      </c>
      <c r="J99" s="41">
        <f t="shared" ref="J99" si="6">J66+J92+J98</f>
        <v>2070.1999999999998</v>
      </c>
      <c r="K99" s="30" t="s">
        <v>23</v>
      </c>
      <c r="L99" s="30" t="s">
        <v>23</v>
      </c>
      <c r="M99" s="30" t="s">
        <v>23</v>
      </c>
      <c r="N99" s="30" t="s">
        <v>23</v>
      </c>
      <c r="O99" s="30" t="s">
        <v>23</v>
      </c>
      <c r="P99" s="30" t="s">
        <v>23</v>
      </c>
      <c r="Q99" s="30" t="s">
        <v>23</v>
      </c>
    </row>
    <row r="100" spans="1:17" ht="15.75" x14ac:dyDescent="0.25">
      <c r="A100" s="25" t="s">
        <v>99</v>
      </c>
      <c r="B100" s="59" t="s">
        <v>100</v>
      </c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</row>
    <row r="101" spans="1:17" ht="15.75" x14ac:dyDescent="0.25">
      <c r="A101" s="25" t="s">
        <v>101</v>
      </c>
      <c r="B101" s="59" t="s">
        <v>145</v>
      </c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</row>
    <row r="102" spans="1:17" ht="284.25" customHeight="1" x14ac:dyDescent="0.25">
      <c r="A102" s="11" t="s">
        <v>267</v>
      </c>
      <c r="B102" s="13" t="s">
        <v>231</v>
      </c>
      <c r="C102" s="12" t="s">
        <v>232</v>
      </c>
      <c r="D102" s="20" t="s">
        <v>124</v>
      </c>
      <c r="E102" s="12" t="s">
        <v>228</v>
      </c>
      <c r="F102" s="15" t="s">
        <v>23</v>
      </c>
      <c r="G102" s="15" t="s">
        <v>23</v>
      </c>
      <c r="H102" s="15" t="s">
        <v>23</v>
      </c>
      <c r="I102" s="15" t="s">
        <v>23</v>
      </c>
      <c r="J102" s="15" t="s">
        <v>23</v>
      </c>
      <c r="K102" s="89" t="s">
        <v>230</v>
      </c>
      <c r="L102" s="89" t="s">
        <v>29</v>
      </c>
      <c r="M102" s="89" t="s">
        <v>287</v>
      </c>
      <c r="N102" s="89" t="s">
        <v>288</v>
      </c>
      <c r="O102" s="89" t="s">
        <v>102</v>
      </c>
      <c r="P102" s="89" t="s">
        <v>102</v>
      </c>
      <c r="Q102" s="89" t="s">
        <v>102</v>
      </c>
    </row>
    <row r="103" spans="1:17" ht="135" customHeight="1" x14ac:dyDescent="0.25">
      <c r="A103" s="11" t="s">
        <v>268</v>
      </c>
      <c r="B103" s="13" t="s">
        <v>233</v>
      </c>
      <c r="C103" s="12" t="s">
        <v>103</v>
      </c>
      <c r="D103" s="20" t="s">
        <v>124</v>
      </c>
      <c r="E103" s="12" t="s">
        <v>229</v>
      </c>
      <c r="F103" s="15" t="s">
        <v>23</v>
      </c>
      <c r="G103" s="15" t="s">
        <v>23</v>
      </c>
      <c r="H103" s="15" t="s">
        <v>23</v>
      </c>
      <c r="I103" s="15" t="s">
        <v>23</v>
      </c>
      <c r="J103" s="15" t="s">
        <v>23</v>
      </c>
      <c r="K103" s="90"/>
      <c r="L103" s="90"/>
      <c r="M103" s="90"/>
      <c r="N103" s="90"/>
      <c r="O103" s="90"/>
      <c r="P103" s="90"/>
      <c r="Q103" s="90"/>
    </row>
    <row r="104" spans="1:17" ht="72.75" customHeight="1" x14ac:dyDescent="0.25">
      <c r="A104" s="11" t="s">
        <v>269</v>
      </c>
      <c r="B104" s="13" t="s">
        <v>104</v>
      </c>
      <c r="C104" s="12" t="s">
        <v>105</v>
      </c>
      <c r="D104" s="20" t="s">
        <v>125</v>
      </c>
      <c r="E104" s="12" t="s">
        <v>146</v>
      </c>
      <c r="F104" s="15" t="s">
        <v>23</v>
      </c>
      <c r="G104" s="15" t="s">
        <v>23</v>
      </c>
      <c r="H104" s="15" t="s">
        <v>23</v>
      </c>
      <c r="I104" s="15" t="s">
        <v>23</v>
      </c>
      <c r="J104" s="15" t="s">
        <v>23</v>
      </c>
      <c r="K104" s="91"/>
      <c r="L104" s="91"/>
      <c r="M104" s="91"/>
      <c r="N104" s="91"/>
      <c r="O104" s="91"/>
      <c r="P104" s="91"/>
      <c r="Q104" s="91"/>
    </row>
    <row r="105" spans="1:17" ht="15.75" x14ac:dyDescent="0.25">
      <c r="A105" s="69" t="s">
        <v>270</v>
      </c>
      <c r="B105" s="73" t="s">
        <v>106</v>
      </c>
      <c r="C105" s="12" t="s">
        <v>107</v>
      </c>
      <c r="D105" s="63" t="s">
        <v>133</v>
      </c>
      <c r="E105" s="66" t="s">
        <v>147</v>
      </c>
      <c r="F105" s="80">
        <v>60</v>
      </c>
      <c r="G105" s="64">
        <v>50</v>
      </c>
      <c r="H105" s="64">
        <v>50</v>
      </c>
      <c r="I105" s="64">
        <v>50</v>
      </c>
      <c r="J105" s="64">
        <v>50</v>
      </c>
      <c r="K105" s="63" t="s">
        <v>148</v>
      </c>
      <c r="L105" s="89" t="s">
        <v>29</v>
      </c>
      <c r="M105" s="94">
        <v>1</v>
      </c>
      <c r="N105" s="94">
        <v>1</v>
      </c>
      <c r="O105" s="94">
        <v>1</v>
      </c>
      <c r="P105" s="94">
        <v>1</v>
      </c>
      <c r="Q105" s="94">
        <v>1</v>
      </c>
    </row>
    <row r="106" spans="1:17" ht="78.75" x14ac:dyDescent="0.25">
      <c r="A106" s="76"/>
      <c r="B106" s="77"/>
      <c r="C106" s="11" t="s">
        <v>108</v>
      </c>
      <c r="D106" s="76"/>
      <c r="E106" s="78"/>
      <c r="F106" s="80"/>
      <c r="G106" s="64"/>
      <c r="H106" s="64"/>
      <c r="I106" s="64"/>
      <c r="J106" s="64"/>
      <c r="K106" s="63"/>
      <c r="L106" s="90"/>
      <c r="M106" s="95"/>
      <c r="N106" s="95"/>
      <c r="O106" s="95"/>
      <c r="P106" s="95"/>
      <c r="Q106" s="95"/>
    </row>
    <row r="107" spans="1:17" ht="98.25" customHeight="1" x14ac:dyDescent="0.25">
      <c r="A107" s="76"/>
      <c r="B107" s="77"/>
      <c r="C107" s="11" t="s">
        <v>109</v>
      </c>
      <c r="D107" s="76"/>
      <c r="E107" s="78"/>
      <c r="F107" s="80"/>
      <c r="G107" s="64"/>
      <c r="H107" s="64"/>
      <c r="I107" s="64"/>
      <c r="J107" s="64"/>
      <c r="K107" s="63"/>
      <c r="L107" s="91"/>
      <c r="M107" s="96"/>
      <c r="N107" s="96"/>
      <c r="O107" s="96"/>
      <c r="P107" s="96"/>
      <c r="Q107" s="96"/>
    </row>
    <row r="108" spans="1:17" ht="78.75" x14ac:dyDescent="0.25">
      <c r="A108" s="11" t="s">
        <v>271</v>
      </c>
      <c r="B108" s="13" t="s">
        <v>144</v>
      </c>
      <c r="C108" s="12" t="s">
        <v>110</v>
      </c>
      <c r="D108" s="32" t="s">
        <v>143</v>
      </c>
      <c r="E108" s="12" t="s">
        <v>14</v>
      </c>
      <c r="F108" s="14" t="s">
        <v>23</v>
      </c>
      <c r="G108" s="14" t="s">
        <v>23</v>
      </c>
      <c r="H108" s="14" t="s">
        <v>23</v>
      </c>
      <c r="I108" s="14" t="s">
        <v>23</v>
      </c>
      <c r="J108" s="14" t="s">
        <v>23</v>
      </c>
      <c r="K108" s="12" t="s">
        <v>111</v>
      </c>
      <c r="L108" s="12" t="s">
        <v>29</v>
      </c>
      <c r="M108" s="14" t="s">
        <v>289</v>
      </c>
      <c r="N108" s="14" t="s">
        <v>290</v>
      </c>
      <c r="O108" s="14" t="s">
        <v>290</v>
      </c>
      <c r="P108" s="14" t="s">
        <v>290</v>
      </c>
      <c r="Q108" s="14" t="s">
        <v>290</v>
      </c>
    </row>
    <row r="109" spans="1:17" ht="25.5" customHeight="1" x14ac:dyDescent="0.25">
      <c r="A109" s="59" t="s">
        <v>112</v>
      </c>
      <c r="B109" s="59"/>
      <c r="C109" s="59"/>
      <c r="D109" s="59"/>
      <c r="E109" s="59"/>
      <c r="F109" s="41">
        <f>F105</f>
        <v>60</v>
      </c>
      <c r="G109" s="41">
        <f t="shared" ref="G109:J109" si="7">G105</f>
        <v>50</v>
      </c>
      <c r="H109" s="41">
        <f t="shared" si="7"/>
        <v>50</v>
      </c>
      <c r="I109" s="41">
        <f t="shared" si="7"/>
        <v>50</v>
      </c>
      <c r="J109" s="41">
        <f t="shared" si="7"/>
        <v>50</v>
      </c>
      <c r="K109" s="30" t="s">
        <v>23</v>
      </c>
      <c r="L109" s="30" t="s">
        <v>23</v>
      </c>
      <c r="M109" s="30" t="s">
        <v>23</v>
      </c>
      <c r="N109" s="30" t="s">
        <v>23</v>
      </c>
      <c r="O109" s="30" t="s">
        <v>23</v>
      </c>
      <c r="P109" s="30" t="s">
        <v>23</v>
      </c>
      <c r="Q109" s="30" t="s">
        <v>23</v>
      </c>
    </row>
    <row r="110" spans="1:17" ht="15.75" x14ac:dyDescent="0.25">
      <c r="A110" s="71" t="s">
        <v>113</v>
      </c>
      <c r="B110" s="71"/>
      <c r="C110" s="71"/>
      <c r="D110" s="71"/>
      <c r="E110" s="71"/>
      <c r="F110" s="41">
        <f>F57+F99+F109</f>
        <v>6373</v>
      </c>
      <c r="G110" s="41">
        <f>G57+G99+G109</f>
        <v>24476.9</v>
      </c>
      <c r="H110" s="41">
        <f t="shared" ref="H110:J110" si="8">H57+H99+H109</f>
        <v>4597.2</v>
      </c>
      <c r="I110" s="41">
        <f t="shared" si="8"/>
        <v>4674.2</v>
      </c>
      <c r="J110" s="41">
        <f t="shared" si="8"/>
        <v>4760.2</v>
      </c>
      <c r="K110" s="30" t="s">
        <v>23</v>
      </c>
      <c r="L110" s="30" t="s">
        <v>23</v>
      </c>
      <c r="M110" s="30" t="s">
        <v>23</v>
      </c>
      <c r="N110" s="30" t="s">
        <v>23</v>
      </c>
      <c r="O110" s="30" t="s">
        <v>23</v>
      </c>
      <c r="P110" s="30" t="s">
        <v>23</v>
      </c>
      <c r="Q110" s="30" t="s">
        <v>23</v>
      </c>
    </row>
    <row r="111" spans="1:17" ht="22.5" x14ac:dyDescent="0.25">
      <c r="A111" s="2"/>
      <c r="B111" s="72"/>
      <c r="C111" s="72"/>
      <c r="D111" s="72"/>
      <c r="E111" s="72"/>
      <c r="F111" s="3"/>
      <c r="G111" s="4"/>
      <c r="H111" s="4"/>
      <c r="I111" s="4"/>
      <c r="J111" s="4"/>
      <c r="K111" s="2"/>
      <c r="L111" s="2"/>
      <c r="M111" s="5"/>
      <c r="N111" s="5"/>
      <c r="O111" s="5"/>
      <c r="P111" s="5"/>
      <c r="Q111" s="5"/>
    </row>
  </sheetData>
  <mergeCells count="205">
    <mergeCell ref="P22:P23"/>
    <mergeCell ref="Q22:Q23"/>
    <mergeCell ref="F22:F23"/>
    <mergeCell ref="G22:G23"/>
    <mergeCell ref="H22:H23"/>
    <mergeCell ref="I22:I23"/>
    <mergeCell ref="J22:J23"/>
    <mergeCell ref="L22:L23"/>
    <mergeCell ref="M22:M23"/>
    <mergeCell ref="N22:N23"/>
    <mergeCell ref="O22:O23"/>
    <mergeCell ref="K102:K104"/>
    <mergeCell ref="L102:L104"/>
    <mergeCell ref="M102:M104"/>
    <mergeCell ref="N102:N104"/>
    <mergeCell ref="O102:O104"/>
    <mergeCell ref="P102:P104"/>
    <mergeCell ref="Q102:Q104"/>
    <mergeCell ref="L105:L107"/>
    <mergeCell ref="M105:M107"/>
    <mergeCell ref="N105:N107"/>
    <mergeCell ref="O105:O107"/>
    <mergeCell ref="P105:P107"/>
    <mergeCell ref="Q105:Q107"/>
    <mergeCell ref="A45:A51"/>
    <mergeCell ref="A52:A55"/>
    <mergeCell ref="K85:K90"/>
    <mergeCell ref="L85:L90"/>
    <mergeCell ref="F83:F84"/>
    <mergeCell ref="G83:G84"/>
    <mergeCell ref="H83:H84"/>
    <mergeCell ref="I83:I84"/>
    <mergeCell ref="J83:J84"/>
    <mergeCell ref="B75:B90"/>
    <mergeCell ref="A20:A21"/>
    <mergeCell ref="B20:B21"/>
    <mergeCell ref="F12:F16"/>
    <mergeCell ref="E12:E16"/>
    <mergeCell ref="B43:Q43"/>
    <mergeCell ref="B45:B51"/>
    <mergeCell ref="B52:B55"/>
    <mergeCell ref="A56:E56"/>
    <mergeCell ref="L62:L63"/>
    <mergeCell ref="M62:M63"/>
    <mergeCell ref="N62:N63"/>
    <mergeCell ref="O62:O63"/>
    <mergeCell ref="P62:P63"/>
    <mergeCell ref="Q62:Q63"/>
    <mergeCell ref="A60:A63"/>
    <mergeCell ref="B60:B63"/>
    <mergeCell ref="D60:D63"/>
    <mergeCell ref="K62:K63"/>
    <mergeCell ref="A34:E34"/>
    <mergeCell ref="B35:Q35"/>
    <mergeCell ref="K22:K23"/>
    <mergeCell ref="D22:D23"/>
    <mergeCell ref="E22:E23"/>
    <mergeCell ref="A42:E42"/>
    <mergeCell ref="B59:Q59"/>
    <mergeCell ref="D83:D85"/>
    <mergeCell ref="K77:K80"/>
    <mergeCell ref="L77:L80"/>
    <mergeCell ref="M77:M80"/>
    <mergeCell ref="N77:N80"/>
    <mergeCell ref="L72:L73"/>
    <mergeCell ref="F72:F73"/>
    <mergeCell ref="G72:G73"/>
    <mergeCell ref="H72:H73"/>
    <mergeCell ref="I72:I73"/>
    <mergeCell ref="J72:J73"/>
    <mergeCell ref="K72:K73"/>
    <mergeCell ref="P75:P76"/>
    <mergeCell ref="Q75:Q76"/>
    <mergeCell ref="D75:D76"/>
    <mergeCell ref="E75:E76"/>
    <mergeCell ref="F75:F76"/>
    <mergeCell ref="G75:G76"/>
    <mergeCell ref="A105:A107"/>
    <mergeCell ref="B105:B107"/>
    <mergeCell ref="D105:D107"/>
    <mergeCell ref="A94:A96"/>
    <mergeCell ref="B94:B96"/>
    <mergeCell ref="C94:C95"/>
    <mergeCell ref="D94:D96"/>
    <mergeCell ref="E94:E95"/>
    <mergeCell ref="F94:F95"/>
    <mergeCell ref="E105:E107"/>
    <mergeCell ref="F105:F107"/>
    <mergeCell ref="E83:E90"/>
    <mergeCell ref="I77:I80"/>
    <mergeCell ref="J77:J80"/>
    <mergeCell ref="C88:C89"/>
    <mergeCell ref="C86:C87"/>
    <mergeCell ref="A75:A90"/>
    <mergeCell ref="M75:M76"/>
    <mergeCell ref="N75:N76"/>
    <mergeCell ref="O75:O76"/>
    <mergeCell ref="C77:C80"/>
    <mergeCell ref="D77:D80"/>
    <mergeCell ref="E77:E80"/>
    <mergeCell ref="F77:F80"/>
    <mergeCell ref="G77:G80"/>
    <mergeCell ref="H77:H80"/>
    <mergeCell ref="A109:E109"/>
    <mergeCell ref="A110:E110"/>
    <mergeCell ref="B111:E111"/>
    <mergeCell ref="C62:C63"/>
    <mergeCell ref="F62:F63"/>
    <mergeCell ref="G62:G63"/>
    <mergeCell ref="H62:H63"/>
    <mergeCell ref="I62:I63"/>
    <mergeCell ref="J62:J63"/>
    <mergeCell ref="B67:Q67"/>
    <mergeCell ref="C69:C70"/>
    <mergeCell ref="E69:E70"/>
    <mergeCell ref="D86:D90"/>
    <mergeCell ref="O77:O80"/>
    <mergeCell ref="P77:P80"/>
    <mergeCell ref="Q77:Q80"/>
    <mergeCell ref="A68:A74"/>
    <mergeCell ref="B68:B74"/>
    <mergeCell ref="D69:D74"/>
    <mergeCell ref="C72:C73"/>
    <mergeCell ref="E72:E73"/>
    <mergeCell ref="A99:E99"/>
    <mergeCell ref="C75:C76"/>
    <mergeCell ref="A7:A8"/>
    <mergeCell ref="B7:B8"/>
    <mergeCell ref="C7:C8"/>
    <mergeCell ref="D7:D8"/>
    <mergeCell ref="E7:E8"/>
    <mergeCell ref="F7:J7"/>
    <mergeCell ref="K7:K8"/>
    <mergeCell ref="L7:L8"/>
    <mergeCell ref="D12:D16"/>
    <mergeCell ref="C12:C16"/>
    <mergeCell ref="B12:B16"/>
    <mergeCell ref="A12:A16"/>
    <mergeCell ref="B9:Q9"/>
    <mergeCell ref="B10:Q10"/>
    <mergeCell ref="A18:E18"/>
    <mergeCell ref="B19:Q19"/>
    <mergeCell ref="J12:J16"/>
    <mergeCell ref="H75:H76"/>
    <mergeCell ref="I75:I76"/>
    <mergeCell ref="J75:J76"/>
    <mergeCell ref="K75:K76"/>
    <mergeCell ref="L75:L76"/>
    <mergeCell ref="M72:M73"/>
    <mergeCell ref="G12:G16"/>
    <mergeCell ref="G105:G107"/>
    <mergeCell ref="H105:H107"/>
    <mergeCell ref="I105:I107"/>
    <mergeCell ref="J105:J107"/>
    <mergeCell ref="M5:Q5"/>
    <mergeCell ref="J36:J39"/>
    <mergeCell ref="K36:K39"/>
    <mergeCell ref="F70:J70"/>
    <mergeCell ref="P72:P73"/>
    <mergeCell ref="Q72:Q73"/>
    <mergeCell ref="M7:Q7"/>
    <mergeCell ref="N72:N73"/>
    <mergeCell ref="O72:O73"/>
    <mergeCell ref="B100:Q100"/>
    <mergeCell ref="B101:Q101"/>
    <mergeCell ref="G94:G95"/>
    <mergeCell ref="K105:K107"/>
    <mergeCell ref="H94:H95"/>
    <mergeCell ref="I94:I95"/>
    <mergeCell ref="J94:J95"/>
    <mergeCell ref="K94:K95"/>
    <mergeCell ref="B58:Q58"/>
    <mergeCell ref="M4:Q4"/>
    <mergeCell ref="A57:E57"/>
    <mergeCell ref="A66:E66"/>
    <mergeCell ref="A92:E92"/>
    <mergeCell ref="B93:Q93"/>
    <mergeCell ref="A98:E98"/>
    <mergeCell ref="A22:A30"/>
    <mergeCell ref="B22:B30"/>
    <mergeCell ref="D28:D30"/>
    <mergeCell ref="F28:F30"/>
    <mergeCell ref="G28:G30"/>
    <mergeCell ref="H28:H30"/>
    <mergeCell ref="I28:I30"/>
    <mergeCell ref="J28:J30"/>
    <mergeCell ref="K28:K30"/>
    <mergeCell ref="L28:L30"/>
    <mergeCell ref="M28:M30"/>
    <mergeCell ref="N28:N30"/>
    <mergeCell ref="O28:O30"/>
    <mergeCell ref="P28:P30"/>
    <mergeCell ref="Q28:Q30"/>
    <mergeCell ref="A31:A33"/>
    <mergeCell ref="I12:I16"/>
    <mergeCell ref="H12:H16"/>
    <mergeCell ref="B31:B33"/>
    <mergeCell ref="A36:A39"/>
    <mergeCell ref="B36:B39"/>
    <mergeCell ref="E36:E39"/>
    <mergeCell ref="D37:D39"/>
    <mergeCell ref="F36:F39"/>
    <mergeCell ref="G36:G39"/>
    <mergeCell ref="H36:H39"/>
    <mergeCell ref="I36:I39"/>
  </mergeCells>
  <pageMargins left="0.78740157480314965" right="0.78740157480314965" top="0.98425196850393704" bottom="0.39370078740157483" header="0.31496062992125984" footer="0.31496062992125984"/>
  <pageSetup paperSize="9" scale="44" fitToHeight="25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8:H14"/>
  <sheetViews>
    <sheetView topLeftCell="C1" workbookViewId="0">
      <selection activeCell="L17" sqref="L17"/>
    </sheetView>
  </sheetViews>
  <sheetFormatPr defaultRowHeight="15" x14ac:dyDescent="0.25"/>
  <cols>
    <col min="3" max="3" width="11.7109375" customWidth="1"/>
    <col min="4" max="4" width="15.7109375" customWidth="1"/>
    <col min="5" max="5" width="16.28515625" customWidth="1"/>
    <col min="6" max="6" width="15.85546875" customWidth="1"/>
    <col min="7" max="7" width="10" bestFit="1" customWidth="1"/>
  </cols>
  <sheetData>
    <row r="8" spans="3:8" x14ac:dyDescent="0.25">
      <c r="C8" s="8"/>
      <c r="D8" s="1" t="s">
        <v>260</v>
      </c>
      <c r="E8" s="1" t="s">
        <v>261</v>
      </c>
      <c r="F8" s="1" t="s">
        <v>262</v>
      </c>
      <c r="G8" s="8"/>
    </row>
    <row r="9" spans="3:8" x14ac:dyDescent="0.25">
      <c r="C9" s="8" t="s">
        <v>263</v>
      </c>
      <c r="D9" s="9">
        <v>692999.22</v>
      </c>
      <c r="E9" s="9">
        <v>7000.78</v>
      </c>
      <c r="F9" s="9">
        <v>7071</v>
      </c>
      <c r="G9" s="10">
        <f>D9+E9+F9</f>
        <v>707071</v>
      </c>
      <c r="H9" s="7"/>
    </row>
    <row r="10" spans="3:8" x14ac:dyDescent="0.25">
      <c r="C10" s="8" t="s">
        <v>264</v>
      </c>
      <c r="D10" s="1">
        <f>D9/G9*100</f>
        <v>98.009849081633945</v>
      </c>
      <c r="E10" s="1">
        <f>E9/G9*100</f>
        <v>0.99010990409732547</v>
      </c>
      <c r="F10" s="1">
        <f>F9/G9*100</f>
        <v>1.0000410142687226</v>
      </c>
      <c r="G10" s="1">
        <f>D10+E10+F10</f>
        <v>99.999999999999986</v>
      </c>
    </row>
    <row r="13" spans="3:8" x14ac:dyDescent="0.25">
      <c r="C13" s="8" t="s">
        <v>263</v>
      </c>
      <c r="D13" s="9">
        <f>G13*D14%</f>
        <v>679534.950365667</v>
      </c>
      <c r="E13" s="9">
        <f>G13*E14%</f>
        <v>6864.7619687377928</v>
      </c>
      <c r="F13" s="9">
        <f>G13*F14%</f>
        <v>6933.6176655951094</v>
      </c>
      <c r="G13" s="9">
        <v>693333.33</v>
      </c>
    </row>
    <row r="14" spans="3:8" x14ac:dyDescent="0.25">
      <c r="C14" s="8" t="s">
        <v>264</v>
      </c>
      <c r="D14" s="1">
        <f>D10</f>
        <v>98.009849081633945</v>
      </c>
      <c r="E14" s="1">
        <f>E10</f>
        <v>0.99010990409732547</v>
      </c>
      <c r="F14" s="1">
        <f>F10</f>
        <v>1.0000410142687226</v>
      </c>
      <c r="G14" s="1">
        <v>100</v>
      </c>
    </row>
  </sheetData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ogurt</dc:creator>
  <cp:lastModifiedBy>Огурцова </cp:lastModifiedBy>
  <cp:lastPrinted>2020-05-27T12:10:17Z</cp:lastPrinted>
  <dcterms:created xsi:type="dcterms:W3CDTF">2020-04-08T09:30:55Z</dcterms:created>
  <dcterms:modified xsi:type="dcterms:W3CDTF">2020-05-27T14:31:58Z</dcterms:modified>
</cp:coreProperties>
</file>