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420" windowWidth="24240" windowHeight="12600"/>
  </bookViews>
  <sheets>
    <sheet name="Лист1" sheetId="1" r:id="rId1"/>
    <sheet name="Лист2" sheetId="3" r:id="rId2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94" i="1" l="1"/>
  <c r="N71" i="1" l="1"/>
  <c r="I33" i="1" l="1"/>
  <c r="H33" i="1"/>
  <c r="G33" i="1"/>
  <c r="I16" i="1" l="1"/>
  <c r="H16" i="1"/>
  <c r="G16" i="1"/>
  <c r="F16" i="1"/>
  <c r="G78" i="1" l="1"/>
  <c r="E78" i="1"/>
  <c r="H71" i="1"/>
  <c r="H78" i="1" s="1"/>
  <c r="E33" i="1"/>
  <c r="H83" i="1" l="1"/>
  <c r="G83" i="1"/>
  <c r="F33" i="1"/>
  <c r="I94" i="1"/>
  <c r="H94" i="1"/>
  <c r="I78" i="1" l="1"/>
  <c r="G84" i="1"/>
  <c r="L71" i="1" l="1"/>
  <c r="I38" i="1" l="1"/>
  <c r="H38" i="1"/>
  <c r="G38" i="1"/>
  <c r="F38" i="1"/>
  <c r="E38" i="1"/>
  <c r="E16" i="1" l="1"/>
  <c r="F83" i="1" l="1"/>
  <c r="H84" i="1"/>
  <c r="I83" i="1"/>
  <c r="I84" i="1" s="1"/>
  <c r="F94" i="1"/>
  <c r="E94" i="1"/>
  <c r="G9" i="3" l="1"/>
  <c r="D10" i="3" s="1"/>
  <c r="D14" i="3" s="1"/>
  <c r="D13" i="3" s="1"/>
  <c r="F71" i="1"/>
  <c r="F84" i="1" l="1"/>
  <c r="F78" i="1"/>
  <c r="E10" i="3"/>
  <c r="E14" i="3" s="1"/>
  <c r="E13" i="3" s="1"/>
  <c r="F10" i="3"/>
  <c r="F14" i="3" s="1"/>
  <c r="F13" i="3" s="1"/>
  <c r="G10" i="3"/>
  <c r="E83" i="1" l="1"/>
  <c r="E84" i="1" s="1"/>
  <c r="I50" i="1" l="1"/>
  <c r="H50" i="1"/>
  <c r="G50" i="1"/>
  <c r="F50" i="1"/>
  <c r="F51" i="1" s="1"/>
  <c r="F95" i="1" s="1"/>
  <c r="E50" i="1"/>
  <c r="E51" i="1" s="1"/>
  <c r="E95" i="1" s="1"/>
  <c r="H51" i="1" l="1"/>
  <c r="H95" i="1" s="1"/>
  <c r="G51" i="1"/>
  <c r="G95" i="1" s="1"/>
  <c r="I51" i="1"/>
  <c r="I95" i="1" s="1"/>
</calcChain>
</file>

<file path=xl/comments1.xml><?xml version="1.0" encoding="utf-8"?>
<comments xmlns="http://schemas.openxmlformats.org/spreadsheetml/2006/main">
  <authors>
    <author>sergushkina</author>
  </authors>
  <commentList>
    <comment ref="N63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Д/С Журавлик к КСОШ
</t>
        </r>
      </text>
    </comment>
    <comment ref="P63" authorId="0">
      <text>
        <r>
          <rPr>
            <b/>
            <sz val="9"/>
            <color indexed="81"/>
            <rFont val="Tahoma"/>
            <family val="2"/>
            <charset val="204"/>
          </rPr>
          <t>sergushkina:</t>
        </r>
        <r>
          <rPr>
            <sz val="9"/>
            <color indexed="81"/>
            <rFont val="Tahoma"/>
            <family val="2"/>
            <charset val="204"/>
          </rPr>
          <t xml:space="preserve">
Таунанская школа к Райваттальской
</t>
        </r>
      </text>
    </comment>
  </commentList>
</comments>
</file>

<file path=xl/sharedStrings.xml><?xml version="1.0" encoding="utf-8"?>
<sst xmlns="http://schemas.openxmlformats.org/spreadsheetml/2006/main" count="625" uniqueCount="264">
  <si>
    <t>№ п/п</t>
  </si>
  <si>
    <t>Механизм реализации</t>
  </si>
  <si>
    <t>Целевой показатель</t>
  </si>
  <si>
    <t>Единица измерения</t>
  </si>
  <si>
    <t>2020 год</t>
  </si>
  <si>
    <t>2021 год</t>
  </si>
  <si>
    <t>2022 год</t>
  </si>
  <si>
    <t>2023 год</t>
  </si>
  <si>
    <t>2024 год</t>
  </si>
  <si>
    <t>1.1.</t>
  </si>
  <si>
    <t>1.2.</t>
  </si>
  <si>
    <t>1.3.</t>
  </si>
  <si>
    <t>1.4.</t>
  </si>
  <si>
    <t>2.1.</t>
  </si>
  <si>
    <t>Финансовое управление</t>
  </si>
  <si>
    <t>2.2.</t>
  </si>
  <si>
    <t>да/нет</t>
  </si>
  <si>
    <t>да</t>
  </si>
  <si>
    <t>нет</t>
  </si>
  <si>
    <t xml:space="preserve">списание задолженности неплатежеспособных дебиторов и безнадежной к взысканию задолженности </t>
  </si>
  <si>
    <t>Х</t>
  </si>
  <si>
    <t>подготовка предложений по снижению (отсутствию) задолженности</t>
  </si>
  <si>
    <t xml:space="preserve">снижение (отсутствие) просроченной дебиторской задолженности по сравнению с уровнем предыдущего года </t>
  </si>
  <si>
    <t>доля списанной задолженности в общем объеме задолженности, выявленной к списанию</t>
  </si>
  <si>
    <t>количество публикаций в год</t>
  </si>
  <si>
    <t>%</t>
  </si>
  <si>
    <t>шт.</t>
  </si>
  <si>
    <t>не менее чем на 10</t>
  </si>
  <si>
    <t>прирост просроченной дебиторской задолженности</t>
  </si>
  <si>
    <t xml:space="preserve">тыс. руб. </t>
  </si>
  <si>
    <t>отсутствие просроченной кредиторской задолженности по муниципальным бюджетным и автономным учреждениям</t>
  </si>
  <si>
    <t>инвентаризация дебиторской и кредиторской задолженности  бюджета Лахденпохского муниципального района по состоянию на 1 января текущего года</t>
  </si>
  <si>
    <t>Анализ состояния просроченной дебиторской и просроченной кредиторской задолженности бюджета Лахденпохского муниципального района</t>
  </si>
  <si>
    <t>Мероприятия, направленные на сокращение просроченной дебиторской задолженности бюджета Лахденпохского муниципального района</t>
  </si>
  <si>
    <t>принятие мер, обеспечивающих снижение просроченной дебиторской задолженности, в отношении муниципальных учреждений при организации исполнения бюджета Лахденпохского муниципального район</t>
  </si>
  <si>
    <t>направление неплательщикам претензий, подготовка исковых заявлений, взыскание задолженности в судебном порядке, взаимодействие со службой судебных приставов, рассмотрение организаций-должников перед бюджетом на Комиссии по мобилизации налоговых и неналоговых доходов в бюджет Лахденпохского муниципального района</t>
  </si>
  <si>
    <t xml:space="preserve">Отдел строительства и земельных отношений, МКУ "КИО ЖКХ" </t>
  </si>
  <si>
    <t>Мероприятия, направленные на предупреждение образования просроченной дебиторской и просроченной кредиторской задолженности бюджета Лахденпохского муниципального района</t>
  </si>
  <si>
    <t>контроль за сроками уплаты доходов, администрируемых Администрацией Лахденпохского муниципального района (казенными учреждениями, находящимися в их ведении), и сроками выполнения планов, графиков предоставления муниципальных услуг (работ); принятие решения об осуществлении отдельных закупок, товаров, работ и услуг путем заключения договоров (муниципальных контрактов) без включения в них условия об авансовом платеже</t>
  </si>
  <si>
    <t>контроль за выполнением планов финансово-хозяйственной деятельности муниципальными бюджетными и автономными учреждениями Лахденпохского муниципального района</t>
  </si>
  <si>
    <t>контроль за заключением муниципальными казенными учреждениями Лахденпохского муниципального района муниципальных договоров (контрактов) в пределах доведенных лимитов бюджетных обязательств</t>
  </si>
  <si>
    <t>2</t>
  </si>
  <si>
    <t>Оптимизация расходов в сфере муниципального управления</t>
  </si>
  <si>
    <t>2.1.1.</t>
  </si>
  <si>
    <t>Оптимизация расходов на обеспечение деятельности органов местного самоуправления</t>
  </si>
  <si>
    <t>неувеличение штатной численности работников муниципальных служащих (за исключением случаев изменения полномочий и функций органов местного самоуправления)</t>
  </si>
  <si>
    <t>шт.ед.</t>
  </si>
  <si>
    <t>сокращение штатной численности</t>
  </si>
  <si>
    <t>проведение ответственной бюджетной политики в части принятия расходных обязательств</t>
  </si>
  <si>
    <t>Повышение эффективности деятельности бюджетной сети</t>
  </si>
  <si>
    <t>2.2.1.</t>
  </si>
  <si>
    <t>Развитие системы предоставления муниципальных услуг, выполнения работ и функций</t>
  </si>
  <si>
    <t>формирование, утверждение и реализация плана повышения эффективности деятельности учреждений посредством изменения бюджетной сети</t>
  </si>
  <si>
    <t>наличие плана  повышения эффективности деятельности учреждений посредством изменения бюджетной сети</t>
  </si>
  <si>
    <t>количество реорганизованных муниципальных учреждений путем присоединения, объединения или ликвидации</t>
  </si>
  <si>
    <t>ед.</t>
  </si>
  <si>
    <t>х</t>
  </si>
  <si>
    <t>2.2.2.</t>
  </si>
  <si>
    <t>Повышение эффективности расходов на оплату труда работников муниципальных учреждений</t>
  </si>
  <si>
    <t>мониторинг темпов роста расходов на оплату труда работников муниципальных учреждений, включая непревышение целевых показателей заработной платы отдельных категорий работников, установленных нормативными правовыми актами Республики Карелия</t>
  </si>
  <si>
    <t>степень достижения целевых показателей заработной платы отдельных категорий работников, установленных нормативными правовыми актами Республики Карелия</t>
  </si>
  <si>
    <t>отсутствие роста штатной численности</t>
  </si>
  <si>
    <t>муниципальных дошкольных образовательных учреждений</t>
  </si>
  <si>
    <t>муниципальных учреждений дополнительного образования</t>
  </si>
  <si>
    <t>2.2.3.</t>
  </si>
  <si>
    <t>увеличение объема расходов за счет мобилизации доходов муниципальных бюджетных и автономных учреждений от приносящей доход деятельности в сравнении с предыдущим периодом</t>
  </si>
  <si>
    <t>2.3.</t>
  </si>
  <si>
    <t>снижение затрат муниципальных учреждений в результате внедрения энергосберегающих, энергоэффективных мероприятий в сопоставимых условиях</t>
  </si>
  <si>
    <t>кВатт,</t>
  </si>
  <si>
    <t xml:space="preserve"> Гкал</t>
  </si>
  <si>
    <t xml:space="preserve"> - </t>
  </si>
  <si>
    <t>Осуществление организации закупок товаров, работ и услуг с применением конкурентных процедур</t>
  </si>
  <si>
    <t>определение эффекта от проведения закупок товаров, работ, услуг как разница между начальной (максимальной) ценой контракта и ценой, по которой был заключен контракт</t>
  </si>
  <si>
    <t>3.</t>
  </si>
  <si>
    <t>Меры по сокращению муниципального долга</t>
  </si>
  <si>
    <t>3.1</t>
  </si>
  <si>
    <t>проработка с Министерством финансов Республики Карелия вопроса о предоставлении бюджетных кредитов</t>
  </si>
  <si>
    <t>реструктуризации муниципального долга</t>
  </si>
  <si>
    <t>направление в Министерство финансов Республики Карелия обращений о реструктуризации задолженности</t>
  </si>
  <si>
    <t>проведения работы по снижению процентных ставок по действующим кредитным договорам, по рефинансированию кредитных ресурсов с высокими процентными ставками</t>
  </si>
  <si>
    <t>проведение работы:</t>
  </si>
  <si>
    <t>- с кредитными организациями в части направления предложений о снижении процентных ставок за пользование кредитами с обоснованием ситуации</t>
  </si>
  <si>
    <t>- по рефинансированию и досрочному погашению кредитных ресурсов с высокими процентными ставками</t>
  </si>
  <si>
    <t>снижение темпов наращивания объема муниципального долга</t>
  </si>
  <si>
    <t>отношение объема муниципального долга к объему налоговых и неналоговых доходов</t>
  </si>
  <si>
    <t xml:space="preserve">Итого бюджетный эффект от реализации мероприятий сфере управления муниципальным долгом </t>
  </si>
  <si>
    <t>Всего эффект от реализации Программы</t>
  </si>
  <si>
    <t>Управление делами</t>
  </si>
  <si>
    <t>оптимизация штатной численности муниципальных служащих, в том числе в связи с передачей части полномочий (функций) в казенное учреждение, изменение функционала в сфере ведения бухгалтерского учета</t>
  </si>
  <si>
    <t>Неустановление новых расходных обязательств, не связанных с решением вопросов, отнесенных федеральными законами к полномочиям органов местного самоуправления</t>
  </si>
  <si>
    <t>отсутствие нормативного правового акта Лахденпохского муниципального района, устанавливающего новые расходные обязательства, не связанные с решением вопросов, отнесенных  федеральными законами к полномочиям органов местного самоуправления</t>
  </si>
  <si>
    <t xml:space="preserve">централизация отдельных функций муниципальных учреждений в сфере бюджетного и бухгалтерского учета муниципальных учреждений </t>
  </si>
  <si>
    <t>наличие правового акта об утверждении оценки</t>
  </si>
  <si>
    <t>разработка нормативного акта, утверждающего Порядок оценки эффективности деятельности муниципальных учреждений Лахденпохского муниципального района, оказывающих муниципальные услуги (работы) (далее - оценка)</t>
  </si>
  <si>
    <t>исключение внесения изменений в штатные расписания муниципальных учреждений Лахденпохского района, приводящих к увеличению фонда оплаты труда, за исключением исполнения принятых на федеральном уровне решений, а также в случаев изменения функций, выполняемых муниципальными учреждениями, и случаев, связанных с увеличением контингента</t>
  </si>
  <si>
    <t xml:space="preserve"> МКУ "ЦБ", МУ "РУО и ДМ", Управление делами, Финансовое управление</t>
  </si>
  <si>
    <t xml:space="preserve">Увеличение объема расходов муниципальных бюджетных учреждений за счет мобилизации доходов от иной приносящей доход деятельности </t>
  </si>
  <si>
    <t xml:space="preserve">повышение качества и расширение перечня и объема востребованных муниципальных услуг (работ), не включенных в муниципальные задания, эффективное использование муниципального имущества муниципальными бюджетными учреждениями, участие муниципальных учреждений в конкурсах благотворительных фондов на получение грантов </t>
  </si>
  <si>
    <t>Оптимизация расходов бюджета Лахденпохского муниципального района в результате осуществления мероприятий по энергосбережению</t>
  </si>
  <si>
    <t>экономия энергоресурсов по отношению к предыдущему периоду (не менее 1%)</t>
  </si>
  <si>
    <t>Управление делами, муниципальные учреждения</t>
  </si>
  <si>
    <t>Обеспечение сбалансированности бюджета Лахденпохского муниципального района</t>
  </si>
  <si>
    <t>Снижение затрат на обслуживание муниципального долга Лахденпохского муниципального района посредством:</t>
  </si>
  <si>
    <t xml:space="preserve">Финансовое управление        
</t>
  </si>
  <si>
    <t xml:space="preserve">Финансовое управление
</t>
  </si>
  <si>
    <t>разница между средней ставкой по коммерческим муниципальным  заимствованиям Лахденпохского муниципального района и ключевой ставкой Центрального банка Российской Федерации</t>
  </si>
  <si>
    <t>Наименование мероприятия</t>
  </si>
  <si>
    <t>Ответственный исполнитель</t>
  </si>
  <si>
    <t xml:space="preserve">1. </t>
  </si>
  <si>
    <t>1.1.1.</t>
  </si>
  <si>
    <t>1.3.2.</t>
  </si>
  <si>
    <t>единиц</t>
  </si>
  <si>
    <t>взаимодействие с организациями  по вопросу сокращения задолженности по неналоговым доходам</t>
  </si>
  <si>
    <t xml:space="preserve">Эффективное использование муниципального имущества
</t>
  </si>
  <si>
    <t xml:space="preserve">удельный вес объектов имущества, находящегося в муниципальной собственности, в отношении которых проведены проверки на предмет его целевого использования </t>
  </si>
  <si>
    <t>осуществление муниципального земельного контроля и выявление самовольно занятых земельных участков, в том числе участков, используемых лицами, не имеющими предусмотренных законодательством Российской Федерации прав на указанные земельные участки, и земельных участков, фактическое использование которых не соответствует разрешенным видам использования:</t>
  </si>
  <si>
    <t xml:space="preserve">проработка вопроса расширения случаев применения штрафных санкций (штрафов), налагаемых в результате деятельности административных комиссий </t>
  </si>
  <si>
    <t xml:space="preserve">динамика поступлений штрафных санкций (штрафов), налагаемых в результате деятельности административной комиссии  </t>
  </si>
  <si>
    <t xml:space="preserve">%  к уровню предыдущего года </t>
  </si>
  <si>
    <t xml:space="preserve">Мероприятия в сфере теневой и неформальной занятости: легализация неформальной занятости и предпринимательской деятельности  </t>
  </si>
  <si>
    <t>Снижение неформальной занятости</t>
  </si>
  <si>
    <t>человек</t>
  </si>
  <si>
    <t>- проведение, не менее 1 раза в квартал и (или) в случае изменения законодательства, информационно-разъяснительной работы с использованием СМИ и информационно-телекоммуникационной сети Интернет о необходимости перечисления НДФЛ в полном объеме в установленном законом порядке налоговыми агентами, о неблагоприятных последствиях получения работниками "серой" заработной платы.</t>
  </si>
  <si>
    <t>Легализация предпринимательской деятельности</t>
  </si>
  <si>
    <t>количество физических лиц, зарегистрированных в качестве индивидуальных предпринимателей</t>
  </si>
  <si>
    <t>Мероприятия, направленные на достижение бюджетного эффекта от деятельности по увеличению доходов бюджета Лахденпохского муниципального района</t>
  </si>
  <si>
    <t>Мероприятия в сфере экономического развития Лахденпохского муниципального района</t>
  </si>
  <si>
    <t>Взыскание задолженности по платежам в бюджет Лахденпохского муниципального района в результате межведомственного взаимодействия с территориальными органами федеральных органов исполнительной власти в Республике Карелия, правоохранительными органами и органами исполнительной власти Республики Карелия</t>
  </si>
  <si>
    <t>количество заседаний комиссии  по мобилизации дополнительных налоговых и неналоговых доходов в бюджет Лахденпохского муниципального района</t>
  </si>
  <si>
    <t>Отдел строительства и земельных отношений, Управление Росреестра по Республики Карелия</t>
  </si>
  <si>
    <t>Повышение собираемости неналоговых платежей в бюджет Лахденпохского муниципального района</t>
  </si>
  <si>
    <t>Отдел  экономики и инвестиционной политики</t>
  </si>
  <si>
    <t>Отдел  экономики и инвестиционной политики, Финансовое управление</t>
  </si>
  <si>
    <t>Бюджетный эффект от реализации мероприятий в сфере экономического развития Лахденпохского муниципального района (п.1.1.)</t>
  </si>
  <si>
    <t>Мероприятия по сокращению (предупреждению образования) просроченной дебиторской и просроченной кредиторской задолженности Лахденпохского муниципального района</t>
  </si>
  <si>
    <t>МКУ "Хозяйственное управление"</t>
  </si>
  <si>
    <t>проведение нормирования труда в муниципальных учреждениях района</t>
  </si>
  <si>
    <t>Передача несвойственных функций учреждений на аутсорсинг (охрана здания, стирка белья)</t>
  </si>
  <si>
    <r>
      <t xml:space="preserve">Финансовое управление             </t>
    </r>
    <r>
      <rPr>
        <b/>
        <i/>
        <sz val="12"/>
        <rFont val="Times New Roman"/>
        <family val="1"/>
        <charset val="204"/>
      </rPr>
      <t xml:space="preserve">
</t>
    </r>
  </si>
  <si>
    <t>отношение объема расходов на обслуживание муниципального долга к общему объему расходов бюджета Лахденпохского муниципального района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</si>
  <si>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>оптимального сочетания долговых инструментов за счет увеличения доли бюджетных кредитов на частичное погашение дефицита бюджета Лахденпохского муниципального района</t>
  </si>
  <si>
    <t>1.1.2.</t>
  </si>
  <si>
    <t>1.2.1.</t>
  </si>
  <si>
    <t>Меры по оптимизации расходов бюджета Лахденпохского муниципального района</t>
  </si>
  <si>
    <t>1) внедрения норм труда при условии тенденции роста доступности и качества предоставления услуг</t>
  </si>
  <si>
    <t>2) приведение в соответствие с нормативом численность персонала, в т.ч.:</t>
  </si>
  <si>
    <t>Повышение эффективности расходования средств муниципальных учреждений Лахденпохского муниципального района с учетом:</t>
  </si>
  <si>
    <t>бюджетный эффент отражен в пункте повышения эффективности расходования средств муниципальных учреждений Лахденпохского муниципального района</t>
  </si>
  <si>
    <t xml:space="preserve">муниципальных общеобразовательных учреждений </t>
  </si>
  <si>
    <t>ФБ</t>
  </si>
  <si>
    <t>РБ</t>
  </si>
  <si>
    <t>МБ</t>
  </si>
  <si>
    <t>рубли</t>
  </si>
  <si>
    <t>проценты</t>
  </si>
  <si>
    <t>2.3.1.</t>
  </si>
  <si>
    <t>2.3.2.</t>
  </si>
  <si>
    <t>3.1.1</t>
  </si>
  <si>
    <t>3.1.2</t>
  </si>
  <si>
    <t>3.1.3</t>
  </si>
  <si>
    <t>3.1.4</t>
  </si>
  <si>
    <t>3.1.5.</t>
  </si>
  <si>
    <t>заключение договор в пределах лимитов бюджетных обязательств к общему числу заключенных договоров</t>
  </si>
  <si>
    <t>реализация Плана мероприятий по снижению просроченной кредиторской задолженности</t>
  </si>
  <si>
    <t>не менее 20</t>
  </si>
  <si>
    <t>_</t>
  </si>
  <si>
    <t>Муниципальные учреждения района</t>
  </si>
  <si>
    <r>
      <t>взаимодействие с налогоплательщиками</t>
    </r>
    <r>
      <rPr>
        <b/>
        <sz val="12"/>
        <rFont val="Times New Roman"/>
        <family val="1"/>
        <charset val="204"/>
      </rPr>
      <t xml:space="preserve">, </t>
    </r>
    <r>
      <rPr>
        <sz val="12"/>
        <rFont val="Times New Roman"/>
        <family val="1"/>
        <charset val="204"/>
      </rPr>
      <t xml:space="preserve">допустившими несвоевременную уплату обязательных платежей в бюджет Лахденпохского муниципального района, страховых взносов в фонды </t>
    </r>
  </si>
  <si>
    <t>Итого бюджетный эффект от реализации мер по оптимизации расходов бюджета Лахденпохского муниципального района (п.2)</t>
  </si>
  <si>
    <t>Приложение №1</t>
  </si>
  <si>
    <t>Период</t>
  </si>
  <si>
    <t xml:space="preserve">снижение (отсутствие) просроченной кредиторской задолженности по сравнению с уровнем предыдущего года </t>
  </si>
  <si>
    <t>Бюджетный эффект от реализации мероприятий, по увеличению доходов бюджета Лахденпохского муниципального района (п.1)</t>
  </si>
  <si>
    <t>Бюджетный эффект от реализации мероприятий по оптимизация расходов в сфере муниципального управления  (п. 2.1.)</t>
  </si>
  <si>
    <t>Бюджетный эффект от реализации мероприятий в сфере повышение эффективности деятельности бюджетной сети  (п. 2.2.)</t>
  </si>
  <si>
    <t>Повышение эффективности расходов</t>
  </si>
  <si>
    <t>Бюджетный эффект от реализации мероприятий в сфере повышение эффективности расходов  (п. 2.3.)</t>
  </si>
  <si>
    <t xml:space="preserve"> Отдел  экономики и инвестиционной политики Администрации Лахденпохского муниципального района (далее - отдел экономики и инвестиционной политики)</t>
  </si>
  <si>
    <t xml:space="preserve">Отдел экомики и инвестиционной политики </t>
  </si>
  <si>
    <t>Предоставление налоговых льгот (пониженных ставок налога) на территории Лахденпохского муниципального района</t>
  </si>
  <si>
    <t>проведение оценки эффективности налоговых льгот и устранение неэффективных налоговых льгот</t>
  </si>
  <si>
    <t xml:space="preserve">удельный вес объема местных налоговых льгот в общем объеме налоговых доходов местных бюджетов </t>
  </si>
  <si>
    <t>не более 2,0</t>
  </si>
  <si>
    <t>Мероприятия в сфере совершенствования налогового законодательства</t>
  </si>
  <si>
    <t>1.3.1.</t>
  </si>
  <si>
    <t xml:space="preserve">мобилизация доходов от перечисления части прибыли, остающейся после уплаты налогов и иных обязательных платежей муниципальных унитарных предприятий
</t>
  </si>
  <si>
    <t>отдел экономики и инвестиционной политики</t>
  </si>
  <si>
    <t xml:space="preserve">размер перечисления части чистой прибыли в бюджет Лахденпохского муниципального района
</t>
  </si>
  <si>
    <t>не менее 40</t>
  </si>
  <si>
    <t>Бюджетный эффект от реализации мероприятий в сфере совершенствования налогового законодательства (п.1.2)</t>
  </si>
  <si>
    <t>мобилизация доходов от реализации объектов муниципального имущества при реализации прогнозного плана (программы) приватизации муниципального имущества на соответствующий год и на плановый период</t>
  </si>
  <si>
    <t>к Программе оздоровления муниципальных финансов Лахденпохского муниципального района на период до 2024 года</t>
  </si>
  <si>
    <t xml:space="preserve">Финансовое управление </t>
  </si>
  <si>
    <t>Мероприятия в сфере повышения эффективности администрирования доходов консолидированного бюджета Лахденпохского муниципального района</t>
  </si>
  <si>
    <t>Отдел строительства и земельных отношений Администрации Лахденпохского муниципального района (далее - Отдел строительства и земельных отношений), Муниципальное казенное учреждение "Комитет имущественных отношений и  жилищно-коммунального хозяйства" (далее - МКУ "КИО ЖКХ")</t>
  </si>
  <si>
    <t>Увеличение налоговой базы в результате реализации инвестиционных проектов</t>
  </si>
  <si>
    <t xml:space="preserve">Совершенствование мер муниципальной поддержки
</t>
  </si>
  <si>
    <t>создание благоприятного предпринимательского климата и условий для ведения бизнеса</t>
  </si>
  <si>
    <t>количество субъектов МСП на 10 тыс.чел.</t>
  </si>
  <si>
    <t>количество новых рабочих мест (ежегодно)</t>
  </si>
  <si>
    <t>предоставление мер финансовой поддержки субъектам малого и среднего предпринимательства и физическим лицам, не являющимся индивидуальными предпринимателями и применяющих специальный налоговый режим "Налог на профессиональный доход"</t>
  </si>
  <si>
    <t>количество субъектов предпринимательства, получивших муниципальную поддержку</t>
  </si>
  <si>
    <t xml:space="preserve">МКУ "КИО ЖКХ", МУ "Районное управление образования и по делам молодежи" (далее - МУ "РУО и ДМ") </t>
  </si>
  <si>
    <t xml:space="preserve">проведение мероприятий по выявлению и учету муниципального имущества, формирование полных и достоверных сведений об имуществе, изъятие непрофильного и не используемого в уставной деятельности государственного (муниципального) имущества, находящегося в оперативном управлении государственных (муниципальных) учреждений, для его дальнейшего целевого использования (передача в аренду, продажа)
</t>
  </si>
  <si>
    <t>1.3.3.</t>
  </si>
  <si>
    <t>Повышение роли имущественных налогов</t>
  </si>
  <si>
    <t>проведение инвентаризации объектов недвижимого имущества, включая земельные участки, выявление объектов недвижимого имущества, включая земельные участки, не участвующих в формировании доходов консолидированного бюджета Лахденпохского муниципального района, и вовлечение их в налоговый оборот</t>
  </si>
  <si>
    <t>проведение работы по присвоению адресов объектам капитального строительства и внесению сведений об адресе объекта адресации, в том числе об изменении или аннулировании адресов, в Федеральную информационную адресную систему</t>
  </si>
  <si>
    <t>осуществление проверок по муниципальному земельному контролю, выявление нарушений в части земельных отношений, направление материалов по выявленным нарушениям в Управление Федеральной службы государственной регистрации, кадастра и картографии по РК для принятия мер административного воздействия в рамках государственного земельного надзора</t>
  </si>
  <si>
    <t>отдел строительства и земельных отношений</t>
  </si>
  <si>
    <t xml:space="preserve">динамика поступлений имущественных налогов
</t>
  </si>
  <si>
    <t>% к уровню предыдущего года</t>
  </si>
  <si>
    <t>Бюджетный эффект от реализации мероприятий в сфере повышения эффективности администрирования доходов консолидированного бюджета Лахденпохского муниципального района  (п. 1.3.)</t>
  </si>
  <si>
    <t xml:space="preserve">1.4.1 </t>
  </si>
  <si>
    <t>МКУ "КИО ЖКХ", органы местного самоуправления поселений Лахденпохского района (по согласованию)</t>
  </si>
  <si>
    <t>осуществление мероприятий, направленных на увеличение поступлений налога на доходы физических лиц от внедрения новых рабочих мест - реализация инвестиционных проектов и, как следствие, создание новых рабочих мест</t>
  </si>
  <si>
    <t>публикаций</t>
  </si>
  <si>
    <t xml:space="preserve">количество граждан, заключивших трудовые договоры и  (или) которым увеличен размер заработной платы
</t>
  </si>
  <si>
    <t>выявление физических лиц,  осуществляющих предпринимательскую деятельность без постановки на налоговый учет на территории Лахдепохского муниципального района, посредством межведомственного взаимодействия с налоговыми органами, прокуратурой, органами МВД, Управлением по туризму по Республике Карелия</t>
  </si>
  <si>
    <t>1.4.2.</t>
  </si>
  <si>
    <t>Бюджетный эффект от реализации мероприятий в сфере теневой и неформальной занятости: легализация неформальной занятости и предпринимательской деятельности  (п. 1.4.)</t>
  </si>
  <si>
    <t>не менее чем на 15</t>
  </si>
  <si>
    <t>процент охвата проведения претензионной работы по просроченной задолженности после срока уплаты</t>
  </si>
  <si>
    <t>1.5.</t>
  </si>
  <si>
    <t>1.5.1</t>
  </si>
  <si>
    <t>1.5.2</t>
  </si>
  <si>
    <t>1.5.3</t>
  </si>
  <si>
    <t>Бюджетный эффект от реализации мероприятий по сокращению (предупреждению образования) просроченной дебиторской и просроченной кредиторской задолженности Лахденпохского муниципального района (1.5)</t>
  </si>
  <si>
    <t>Финансовое управление, управление делами</t>
  </si>
  <si>
    <t xml:space="preserve">Соблюдение нормативов формирования расходов бюджетов муниципальных образований на оплату труда депутатов, выборных должностных лиц местного самоуправления, осуществляющих свои полномочия на постоянной основе, муниципальных служащих и начислений на оплату труда, а также на содержание органов местного самоуправления ( далее - норматив формирования расходов бюджетов муниципальных образований) 
</t>
  </si>
  <si>
    <t>Соблюдение нормативов формирования расходов бюджетов муниципальнывх образований консолидированного бюджета Лахденпохского муниципального района, установленных Правительством Республики Карелия</t>
  </si>
  <si>
    <t xml:space="preserve">         </t>
  </si>
  <si>
    <t xml:space="preserve"> ≤ 2</t>
  </si>
  <si>
    <t xml:space="preserve">привлечение кредитов кредитных организаций в форме кредитных линий
</t>
  </si>
  <si>
    <t>Финансовое управление Администрации Лахденпохского муниципального района (далее - Финансовое управление), кураторы налоговых расходов, органы местного самоуправления поселений Лахденпохского района (по согласованию)</t>
  </si>
  <si>
    <t>МКУ "КИО ЖКХ", отдел строительства и земельных отношений, органы местного самоуправления поселений Лахденпохского муниципального района  (по согласованию)</t>
  </si>
  <si>
    <t>МКУ "КИО ЖКХ", отдел строительства и земельных отношений, органы местного самоуправления поселений Лахденпохского района (по согласованию)</t>
  </si>
  <si>
    <t>проведение мероприятий по привлечению лиц, самовольно занимающих земельные участки без оформленных в соответствии с законодательством земельно-правовых документов, к гражданско-правовой ответственности и взысканию с них платы за фактическое пользование земельными участками</t>
  </si>
  <si>
    <t xml:space="preserve">реализация плана мероприятий, направленных на снижение неформальной занятости в Республике Карелия:
</t>
  </si>
  <si>
    <t>Отдел строительства и земельных отношений, МКУ "ЦБ", МУ "РУО и ДМ", 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</si>
  <si>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органы местного самоуправления поселений Лахденпохского района (по согласованию)</t>
  </si>
  <si>
    <t>Отдел строительства и земельных отношений,  МКУ "ЦБ", МУ "РУО и ДМ", МКУ "КИО ЖКХ", Управление делами, органы местного самоуправления поселений Лахденпохского района (по согласованию)</t>
  </si>
  <si>
    <t>информирование арендаторов о наличии задолженности по договорам аренды земельных участков и муниципального имущества, сроках уплаты платежей и последствиях неуплаты: публикация на сайте Администрации Лахденпохского муниципального района перечня арендаторов, имеющих задолженность свыше 100,0 тыс. руб.</t>
  </si>
  <si>
    <t>Отдел строительства и земельных отношений, Управление делами,  МКУ "ЦБ", МУ "РУО и ДМ", МКУ "КИО ЖКХ",МКУ "Хозяйственное управление" (далее - МКУ "ХУ"), органы местного самоуправления поселений Лахденпохского района (по согласованию)</t>
  </si>
  <si>
    <t>МУ "РУО и ДМ", МКУ "ЦБ", органы местного самоуправления поселений Лахденпохского района (по согласованию)</t>
  </si>
  <si>
    <t>МКУ "ЦБ", МУ "РУО и ДМ", Финансовое управление, органы местного самоуправления поселений Лахденпохского района (по согласованию)</t>
  </si>
  <si>
    <t>Управление делами, органы местного самоуправления поселений Лахденпохского района (по согласованию)</t>
  </si>
  <si>
    <t>управление делами, финансовое управление, органы местного самоуправления поселений Лахденпохского района (по согласованию)</t>
  </si>
  <si>
    <t>Структурные подразделения Администрации Лахденпохского муниципального района, органы местного самоуправления поселений Лахденпохского района (по согласованию)</t>
  </si>
  <si>
    <t xml:space="preserve"> МКУ "ЦБ", МУ "РУО и ДМ", Управление делами, Финансовое управление, бюджетные и казенные учреждения, органы местного самоуправления поселений Лахденпохского района (по согласованию)</t>
  </si>
  <si>
    <t xml:space="preserve">  </t>
  </si>
  <si>
    <t xml:space="preserve">осуществление мероприятий, направленных на увеличение поступлений налога на доходы физических лиц от внедрения новых рабочих мест, созданных субъектами малого и среднего предпринимательства-Количество вновь созданных рабочих мест субъектами малого и среднего предпринимательства, получившими государственную поддержку, с учетом количества вновь зарегистрированных индивидуальных предпринимателей, получивших государственную поддержку </t>
  </si>
  <si>
    <t>2.1.2.</t>
  </si>
  <si>
    <t>1.3.4.</t>
  </si>
  <si>
    <t>заместитель Главы Администрации по социальной политике, МУ "РУО и ДМ", МКУ "ЦБ"</t>
  </si>
  <si>
    <t>заместитель Главы Администрации по социальной политике</t>
  </si>
  <si>
    <t>заместитель Главы Администрации по социальной политике, МКУ "ЦБ", МУ "РУО и ДМ"</t>
  </si>
  <si>
    <t>Муниципальные бюджетные учреждения, заместитель Главы Администрации по социальной политике, МУ "РУО и ДМ"</t>
  </si>
  <si>
    <t>заклчение муниципальных контрактов с кредитными организациями на привлечение кредитов в форме кредитной линии</t>
  </si>
  <si>
    <t xml:space="preserve"> ≤ 25</t>
  </si>
  <si>
    <t xml:space="preserve"> ≤ 24</t>
  </si>
  <si>
    <t xml:space="preserve"> ≤ 23</t>
  </si>
  <si>
    <t xml:space="preserve">динамика поступлений к уровню предыдущего года
</t>
  </si>
  <si>
    <t>-</t>
  </si>
  <si>
    <t>Приложение к постановлению Администрации Лахденпохского муниципального района № 854 от 26.12.2023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</si>
</sst>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.0"/>
    <numFmt numFmtId="166" formatCode="0.0000"/>
  </numFmts>
  <fonts count="1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color rgb="FF7030A0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8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5">
    <xf numFmtId="0" fontId="0" fillId="0" borderId="0" xfId="0"/>
    <xf numFmtId="0" fontId="0" fillId="0" borderId="1" xfId="0" applyBorder="1" applyAlignment="1">
      <alignment horizontal="center"/>
    </xf>
    <xf numFmtId="49" fontId="4" fillId="2" borderId="0" xfId="0" applyNumberFormat="1" applyFont="1" applyFill="1" applyAlignment="1">
      <alignment horizontal="center" vertical="top" wrapText="1"/>
    </xf>
    <xf numFmtId="166" fontId="4" fillId="2" borderId="0" xfId="0" applyNumberFormat="1" applyFont="1" applyFill="1" applyAlignment="1">
      <alignment horizontal="center" vertical="top" wrapText="1"/>
    </xf>
    <xf numFmtId="165" fontId="4" fillId="2" borderId="0" xfId="0" applyNumberFormat="1" applyFont="1" applyFill="1" applyAlignment="1">
      <alignment horizontal="center" vertical="top" wrapText="1"/>
    </xf>
    <xf numFmtId="164" fontId="6" fillId="2" borderId="0" xfId="0" applyNumberFormat="1" applyFont="1" applyFill="1" applyAlignment="1">
      <alignment horizontal="center" vertical="top" wrapText="1"/>
    </xf>
    <xf numFmtId="0" fontId="7" fillId="0" borderId="0" xfId="0" applyFont="1"/>
    <xf numFmtId="4" fontId="0" fillId="0" borderId="0" xfId="0" applyNumberFormat="1"/>
    <xf numFmtId="0" fontId="0" fillId="0" borderId="1" xfId="0" applyBorder="1"/>
    <xf numFmtId="4" fontId="0" fillId="0" borderId="1" xfId="0" applyNumberFormat="1" applyBorder="1" applyAlignment="1">
      <alignment horizontal="center"/>
    </xf>
    <xf numFmtId="4" fontId="0" fillId="0" borderId="1" xfId="0" applyNumberFormat="1" applyBorder="1"/>
    <xf numFmtId="4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1" fillId="0" borderId="0" xfId="0" applyFont="1" applyFill="1"/>
    <xf numFmtId="0" fontId="12" fillId="0" borderId="0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9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/>
    </xf>
    <xf numFmtId="0" fontId="11" fillId="0" borderId="0" xfId="0" applyFont="1" applyFill="1" applyAlignment="1">
      <alignment horizontal="left"/>
    </xf>
    <xf numFmtId="0" fontId="12" fillId="0" borderId="0" xfId="0" applyFont="1" applyFill="1" applyBorder="1" applyAlignment="1">
      <alignment horizontal="left" vertical="center" wrapText="1"/>
    </xf>
    <xf numFmtId="0" fontId="0" fillId="0" borderId="0" xfId="0" applyAlignment="1">
      <alignment horizontal="left"/>
    </xf>
    <xf numFmtId="164" fontId="2" fillId="0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/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3" xfId="0" applyNumberFormat="1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left"/>
    </xf>
    <xf numFmtId="49" fontId="1" fillId="0" borderId="5" xfId="0" applyNumberFormat="1" applyFont="1" applyFill="1" applyBorder="1" applyAlignment="1">
      <alignment horizontal="center" vertical="top" wrapText="1"/>
    </xf>
    <xf numFmtId="0" fontId="14" fillId="0" borderId="1" xfId="0" applyFont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left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justify" vertical="top" wrapText="1"/>
    </xf>
    <xf numFmtId="165" fontId="1" fillId="0" borderId="1" xfId="0" applyNumberFormat="1" applyFont="1" applyFill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164" fontId="1" fillId="0" borderId="1" xfId="0" applyNumberFormat="1" applyFont="1" applyFill="1" applyBorder="1" applyAlignment="1">
      <alignment horizontal="left" vertical="center" wrapText="1"/>
    </xf>
    <xf numFmtId="0" fontId="0" fillId="0" borderId="0" xfId="0" applyFill="1"/>
    <xf numFmtId="0" fontId="1" fillId="0" borderId="2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164" fontId="1" fillId="0" borderId="3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3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65" fontId="1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center" vertical="top" wrapText="1"/>
    </xf>
    <xf numFmtId="3" fontId="1" fillId="0" borderId="1" xfId="0" applyNumberFormat="1" applyFont="1" applyFill="1" applyBorder="1" applyAlignment="1">
      <alignment horizontal="center" vertical="top" wrapText="1"/>
    </xf>
    <xf numFmtId="49" fontId="17" fillId="0" borderId="1" xfId="0" applyNumberFormat="1" applyFont="1" applyFill="1" applyBorder="1" applyAlignment="1">
      <alignment horizontal="justify" vertical="top" wrapText="1"/>
    </xf>
    <xf numFmtId="0" fontId="1" fillId="0" borderId="0" xfId="0" applyFont="1" applyFill="1" applyAlignment="1">
      <alignment horizontal="justify" wrapText="1"/>
    </xf>
    <xf numFmtId="164" fontId="1" fillId="0" borderId="3" xfId="0" applyNumberFormat="1" applyFont="1" applyFill="1" applyBorder="1" applyAlignment="1">
      <alignment horizontal="center" vertical="top" wrapText="1"/>
    </xf>
    <xf numFmtId="164" fontId="1" fillId="0" borderId="4" xfId="0" applyNumberFormat="1" applyFont="1" applyFill="1" applyBorder="1" applyAlignment="1">
      <alignment horizontal="center" vertical="top" wrapText="1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top" wrapText="1"/>
    </xf>
    <xf numFmtId="49" fontId="1" fillId="0" borderId="4" xfId="0" applyNumberFormat="1" applyFont="1" applyFill="1" applyBorder="1" applyAlignment="1">
      <alignment horizontal="center" vertical="top" wrapText="1"/>
    </xf>
    <xf numFmtId="0" fontId="16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6" fillId="0" borderId="0" xfId="0" applyFont="1" applyFill="1" applyAlignment="1">
      <alignment horizontal="justify" vertical="center" wrapText="1"/>
    </xf>
    <xf numFmtId="0" fontId="15" fillId="0" borderId="6" xfId="0" applyFont="1" applyBorder="1" applyAlignment="1">
      <alignment horizontal="left" wrapText="1"/>
    </xf>
    <xf numFmtId="0" fontId="15" fillId="0" borderId="7" xfId="0" applyFont="1" applyBorder="1" applyAlignment="1">
      <alignment horizontal="left" wrapText="1"/>
    </xf>
    <xf numFmtId="49" fontId="1" fillId="0" borderId="3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justify" vertical="top" wrapText="1"/>
    </xf>
    <xf numFmtId="49" fontId="1" fillId="0" borderId="2" xfId="0" applyNumberFormat="1" applyFont="1" applyFill="1" applyBorder="1" applyAlignment="1">
      <alignment horizontal="center" vertical="top" wrapText="1"/>
    </xf>
    <xf numFmtId="3" fontId="1" fillId="0" borderId="3" xfId="0" applyNumberFormat="1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justify" vertical="top" wrapText="1"/>
    </xf>
    <xf numFmtId="0" fontId="2" fillId="0" borderId="1" xfId="0" applyFont="1" applyFill="1" applyBorder="1" applyAlignment="1">
      <alignment horizontal="left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top" wrapText="1"/>
    </xf>
    <xf numFmtId="49" fontId="2" fillId="0" borderId="3" xfId="0" applyNumberFormat="1" applyFont="1" applyFill="1" applyBorder="1" applyAlignment="1">
      <alignment horizontal="left" vertical="center" wrapText="1"/>
    </xf>
    <xf numFmtId="3" fontId="1" fillId="0" borderId="4" xfId="0" applyNumberFormat="1" applyFont="1" applyFill="1" applyBorder="1" applyAlignment="1">
      <alignment horizontal="center" vertical="top" wrapText="1"/>
    </xf>
    <xf numFmtId="49" fontId="5" fillId="2" borderId="0" xfId="0" applyNumberFormat="1" applyFont="1" applyFill="1" applyAlignment="1">
      <alignment horizontal="center" vertical="top" wrapText="1"/>
    </xf>
    <xf numFmtId="0" fontId="1" fillId="0" borderId="1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center" vertical="top" wrapText="1"/>
    </xf>
    <xf numFmtId="164" fontId="1" fillId="0" borderId="2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/>
    </xf>
    <xf numFmtId="0" fontId="1" fillId="0" borderId="4" xfId="0" applyFont="1" applyFill="1" applyBorder="1" applyAlignment="1">
      <alignment horizontal="center" vertical="top"/>
    </xf>
    <xf numFmtId="0" fontId="1" fillId="0" borderId="2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justify" vertical="top" wrapText="1"/>
    </xf>
    <xf numFmtId="0" fontId="13" fillId="0" borderId="4" xfId="0" applyFont="1" applyFill="1" applyBorder="1" applyAlignment="1">
      <alignment horizontal="justify" vertical="top" wrapText="1"/>
    </xf>
    <xf numFmtId="0" fontId="13" fillId="0" borderId="2" xfId="0" applyFont="1" applyFill="1" applyBorder="1" applyAlignment="1">
      <alignment horizontal="justify" vertical="top" wrapText="1"/>
    </xf>
    <xf numFmtId="0" fontId="1" fillId="0" borderId="4" xfId="0" applyFont="1" applyFill="1" applyBorder="1" applyAlignment="1">
      <alignment horizontal="justify" vertical="top" wrapText="1"/>
    </xf>
    <xf numFmtId="0" fontId="1" fillId="0" borderId="2" xfId="0" applyFont="1" applyFill="1" applyBorder="1" applyAlignment="1">
      <alignment horizontal="justify" vertical="top" wrapText="1"/>
    </xf>
    <xf numFmtId="164" fontId="1" fillId="0" borderId="1" xfId="0" applyNumberFormat="1" applyFont="1" applyFill="1" applyBorder="1" applyAlignment="1">
      <alignment horizontal="left" vertical="center" wrapText="1"/>
    </xf>
    <xf numFmtId="164" fontId="1" fillId="0" borderId="1" xfId="0" applyNumberFormat="1" applyFont="1" applyFill="1" applyBorder="1" applyAlignment="1">
      <alignment horizontal="justify" vertical="top" wrapText="1"/>
    </xf>
    <xf numFmtId="49" fontId="1" fillId="0" borderId="4" xfId="0" applyNumberFormat="1" applyFont="1" applyFill="1" applyBorder="1" applyAlignment="1">
      <alignment horizontal="justify" vertical="top" wrapText="1"/>
    </xf>
    <xf numFmtId="164" fontId="1" fillId="0" borderId="3" xfId="0" applyNumberFormat="1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3" fontId="1" fillId="0" borderId="1" xfId="0" applyNumberFormat="1" applyFont="1" applyFill="1" applyBorder="1" applyAlignment="1">
      <alignment horizontal="center" vertical="top" wrapText="1"/>
    </xf>
    <xf numFmtId="4" fontId="1" fillId="0" borderId="3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Q96"/>
  <sheetViews>
    <sheetView tabSelected="1" topLeftCell="A4" zoomScale="80" zoomScaleNormal="80" workbookViewId="0">
      <pane ySplit="6" topLeftCell="A35" activePane="bottomLeft" state="frozen"/>
      <selection activeCell="A4" sqref="A4"/>
      <selection pane="bottomLeft" activeCell="M36" sqref="M36"/>
    </sheetView>
  </sheetViews>
  <sheetFormatPr defaultRowHeight="15" x14ac:dyDescent="0.25"/>
  <cols>
    <col min="1" max="1" width="7" customWidth="1"/>
    <col min="2" max="2" width="29.140625" style="29" customWidth="1"/>
    <col min="3" max="3" width="37" customWidth="1"/>
    <col min="4" max="4" width="28" customWidth="1"/>
    <col min="5" max="5" width="15.85546875" customWidth="1"/>
    <col min="6" max="6" width="14.85546875" customWidth="1"/>
    <col min="7" max="7" width="15" customWidth="1"/>
    <col min="8" max="8" width="13.85546875" customWidth="1"/>
    <col min="9" max="9" width="15.140625" customWidth="1"/>
    <col min="10" max="10" width="28.42578125" customWidth="1"/>
    <col min="11" max="11" width="19.7109375" customWidth="1"/>
    <col min="12" max="12" width="12.140625" customWidth="1"/>
    <col min="13" max="13" width="12" customWidth="1"/>
    <col min="14" max="14" width="11.5703125" customWidth="1"/>
    <col min="15" max="15" width="11.7109375" customWidth="1"/>
    <col min="16" max="16" width="11.5703125" customWidth="1"/>
  </cols>
  <sheetData>
    <row r="2" spans="1:16" x14ac:dyDescent="0.25">
      <c r="A2" s="16"/>
      <c r="B2" s="27"/>
      <c r="C2" s="16"/>
      <c r="D2" s="16"/>
      <c r="E2" s="16"/>
      <c r="F2" s="16"/>
      <c r="G2" s="16"/>
      <c r="H2" s="16"/>
      <c r="I2" s="16"/>
      <c r="J2" s="16"/>
      <c r="K2" s="16"/>
      <c r="L2" s="16"/>
      <c r="M2" s="16"/>
      <c r="N2" s="16"/>
      <c r="O2" s="16"/>
      <c r="P2" s="16"/>
    </row>
    <row r="3" spans="1:16" x14ac:dyDescent="0.25">
      <c r="A3" s="16"/>
      <c r="B3" s="27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</row>
    <row r="4" spans="1:16" ht="60.75" customHeight="1" x14ac:dyDescent="0.25">
      <c r="A4" s="16"/>
      <c r="B4" s="41"/>
      <c r="C4" s="16"/>
      <c r="D4" s="16"/>
      <c r="E4" s="16"/>
      <c r="F4" s="16"/>
      <c r="G4" s="16"/>
      <c r="H4" s="16"/>
      <c r="I4" s="16"/>
      <c r="J4" s="16"/>
      <c r="K4" s="16"/>
      <c r="L4" s="95" t="s">
        <v>263</v>
      </c>
      <c r="M4" s="95"/>
      <c r="N4" s="95"/>
      <c r="O4" s="95"/>
      <c r="P4" s="95"/>
    </row>
    <row r="5" spans="1:16" x14ac:dyDescent="0.25">
      <c r="A5" s="16"/>
      <c r="B5" s="27"/>
      <c r="C5" s="16"/>
      <c r="D5" s="16"/>
      <c r="E5" s="16"/>
      <c r="F5" s="16"/>
      <c r="G5" s="16"/>
      <c r="H5" s="16"/>
      <c r="I5" s="16"/>
      <c r="J5" s="16"/>
      <c r="K5" s="16"/>
      <c r="L5" s="101" t="s">
        <v>168</v>
      </c>
      <c r="M5" s="102"/>
      <c r="N5" s="102"/>
      <c r="O5" s="102"/>
      <c r="P5" s="102"/>
    </row>
    <row r="6" spans="1:16" ht="53.25" customHeight="1" x14ac:dyDescent="0.25">
      <c r="A6" s="16"/>
      <c r="B6" s="27"/>
      <c r="C6" s="16"/>
      <c r="D6" s="16"/>
      <c r="E6" s="16"/>
      <c r="F6" s="16"/>
      <c r="G6" s="16"/>
      <c r="H6" s="16"/>
      <c r="I6" s="16"/>
      <c r="J6" s="16"/>
      <c r="K6" s="16"/>
      <c r="L6" s="103" t="s">
        <v>190</v>
      </c>
      <c r="M6" s="103"/>
      <c r="N6" s="103"/>
      <c r="O6" s="103"/>
      <c r="P6" s="103"/>
    </row>
    <row r="7" spans="1:16" x14ac:dyDescent="0.25">
      <c r="A7" s="17"/>
      <c r="B7" s="28"/>
      <c r="C7" s="17"/>
      <c r="D7" s="17"/>
      <c r="E7" s="17"/>
      <c r="F7" s="17"/>
      <c r="G7" s="17"/>
      <c r="H7" s="17"/>
      <c r="I7" s="17"/>
      <c r="J7" s="17"/>
      <c r="K7" s="17"/>
      <c r="L7" s="16"/>
      <c r="M7" s="16"/>
      <c r="N7" s="16"/>
      <c r="O7" s="16"/>
      <c r="P7" s="16"/>
    </row>
    <row r="8" spans="1:16" ht="15.75" x14ac:dyDescent="0.25">
      <c r="A8" s="118" t="s">
        <v>0</v>
      </c>
      <c r="B8" s="118" t="s">
        <v>106</v>
      </c>
      <c r="C8" s="118" t="s">
        <v>1</v>
      </c>
      <c r="D8" s="118" t="s">
        <v>107</v>
      </c>
      <c r="E8" s="111" t="s">
        <v>169</v>
      </c>
      <c r="F8" s="111"/>
      <c r="G8" s="111"/>
      <c r="H8" s="111"/>
      <c r="I8" s="111"/>
      <c r="J8" s="118" t="s">
        <v>2</v>
      </c>
      <c r="K8" s="118" t="s">
        <v>3</v>
      </c>
      <c r="L8" s="111" t="s">
        <v>169</v>
      </c>
      <c r="M8" s="111"/>
      <c r="N8" s="111"/>
      <c r="O8" s="111"/>
      <c r="P8" s="111"/>
    </row>
    <row r="9" spans="1:16" ht="15.75" x14ac:dyDescent="0.25">
      <c r="A9" s="118"/>
      <c r="B9" s="118"/>
      <c r="C9" s="118"/>
      <c r="D9" s="118"/>
      <c r="E9" s="24" t="s">
        <v>4</v>
      </c>
      <c r="F9" s="24" t="s">
        <v>5</v>
      </c>
      <c r="G9" s="24" t="s">
        <v>6</v>
      </c>
      <c r="H9" s="24" t="s">
        <v>7</v>
      </c>
      <c r="I9" s="24" t="s">
        <v>8</v>
      </c>
      <c r="J9" s="118"/>
      <c r="K9" s="118"/>
      <c r="L9" s="24" t="s">
        <v>4</v>
      </c>
      <c r="M9" s="24" t="s">
        <v>5</v>
      </c>
      <c r="N9" s="24" t="s">
        <v>6</v>
      </c>
      <c r="O9" s="24" t="s">
        <v>7</v>
      </c>
      <c r="P9" s="24" t="s">
        <v>8</v>
      </c>
    </row>
    <row r="10" spans="1:16" ht="15.75" x14ac:dyDescent="0.25">
      <c r="A10" s="21" t="s">
        <v>108</v>
      </c>
      <c r="B10" s="117" t="s">
        <v>125</v>
      </c>
      <c r="C10" s="117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7"/>
      <c r="O10" s="117"/>
      <c r="P10" s="117"/>
    </row>
    <row r="11" spans="1:16" ht="15.75" x14ac:dyDescent="0.25">
      <c r="A11" s="21" t="s">
        <v>9</v>
      </c>
      <c r="B11" s="117" t="s">
        <v>126</v>
      </c>
      <c r="C11" s="117"/>
      <c r="D11" s="117"/>
      <c r="E11" s="117"/>
      <c r="F11" s="117"/>
      <c r="G11" s="117"/>
      <c r="H11" s="117"/>
      <c r="I11" s="117"/>
      <c r="J11" s="117"/>
      <c r="K11" s="117"/>
      <c r="L11" s="117"/>
      <c r="M11" s="117"/>
      <c r="N11" s="117"/>
      <c r="O11" s="117"/>
      <c r="P11" s="117"/>
    </row>
    <row r="12" spans="1:16" ht="135.75" customHeight="1" x14ac:dyDescent="0.25">
      <c r="A12" s="35" t="s">
        <v>109</v>
      </c>
      <c r="B12" s="38" t="s">
        <v>194</v>
      </c>
      <c r="C12" s="37" t="s">
        <v>214</v>
      </c>
      <c r="D12" s="35" t="s">
        <v>176</v>
      </c>
      <c r="E12" s="82">
        <v>0</v>
      </c>
      <c r="F12" s="55" t="s">
        <v>20</v>
      </c>
      <c r="G12" s="82">
        <v>550</v>
      </c>
      <c r="H12" s="82">
        <v>47</v>
      </c>
      <c r="I12" s="82">
        <v>210</v>
      </c>
      <c r="J12" s="91" t="s">
        <v>198</v>
      </c>
      <c r="K12" s="90" t="s">
        <v>111</v>
      </c>
      <c r="L12" s="92">
        <v>33</v>
      </c>
      <c r="M12" s="92">
        <v>21</v>
      </c>
      <c r="N12" s="92">
        <v>25</v>
      </c>
      <c r="O12" s="92">
        <v>2</v>
      </c>
      <c r="P12" s="92">
        <v>10</v>
      </c>
    </row>
    <row r="13" spans="1:16" ht="66" customHeight="1" x14ac:dyDescent="0.25">
      <c r="A13" s="99" t="s">
        <v>141</v>
      </c>
      <c r="B13" s="99" t="s">
        <v>195</v>
      </c>
      <c r="C13" s="36" t="s">
        <v>196</v>
      </c>
      <c r="D13" s="99" t="s">
        <v>177</v>
      </c>
      <c r="E13" s="12" t="s">
        <v>20</v>
      </c>
      <c r="F13" s="55" t="s">
        <v>20</v>
      </c>
      <c r="G13" s="55" t="s">
        <v>20</v>
      </c>
      <c r="H13" s="92" t="s">
        <v>20</v>
      </c>
      <c r="I13" s="92" t="s">
        <v>20</v>
      </c>
      <c r="J13" s="94" t="s">
        <v>197</v>
      </c>
      <c r="K13" s="90" t="s">
        <v>111</v>
      </c>
      <c r="L13" s="92">
        <v>390</v>
      </c>
      <c r="M13" s="92">
        <v>390</v>
      </c>
      <c r="N13" s="92">
        <v>390</v>
      </c>
      <c r="O13" s="92">
        <v>460</v>
      </c>
      <c r="P13" s="92">
        <v>460</v>
      </c>
    </row>
    <row r="14" spans="1:16" ht="164.25" customHeight="1" x14ac:dyDescent="0.25">
      <c r="A14" s="100"/>
      <c r="B14" s="100"/>
      <c r="C14" s="46" t="s">
        <v>199</v>
      </c>
      <c r="D14" s="100"/>
      <c r="E14" s="49" t="s">
        <v>20</v>
      </c>
      <c r="F14" s="55" t="s">
        <v>20</v>
      </c>
      <c r="G14" s="55" t="s">
        <v>20</v>
      </c>
      <c r="H14" s="92" t="s">
        <v>20</v>
      </c>
      <c r="I14" s="92" t="s">
        <v>20</v>
      </c>
      <c r="J14" s="94" t="s">
        <v>200</v>
      </c>
      <c r="K14" s="90" t="s">
        <v>111</v>
      </c>
      <c r="L14" s="92">
        <v>5</v>
      </c>
      <c r="M14" s="92">
        <v>6</v>
      </c>
      <c r="N14" s="92">
        <v>21</v>
      </c>
      <c r="O14" s="92">
        <v>0</v>
      </c>
      <c r="P14" s="92">
        <v>7</v>
      </c>
    </row>
    <row r="15" spans="1:16" s="66" customFormat="1" ht="260.25" customHeight="1" x14ac:dyDescent="0.25">
      <c r="A15" s="108"/>
      <c r="B15" s="108"/>
      <c r="C15" s="78" t="s">
        <v>250</v>
      </c>
      <c r="D15" s="108"/>
      <c r="E15" s="79" t="s">
        <v>20</v>
      </c>
      <c r="F15" s="79" t="s">
        <v>20</v>
      </c>
      <c r="G15" s="77">
        <v>74</v>
      </c>
      <c r="H15" s="77">
        <v>18</v>
      </c>
      <c r="I15" s="77">
        <v>18</v>
      </c>
      <c r="J15" s="78" t="s">
        <v>198</v>
      </c>
      <c r="K15" s="76" t="s">
        <v>111</v>
      </c>
      <c r="L15" s="79" t="s">
        <v>20</v>
      </c>
      <c r="M15" s="79" t="s">
        <v>20</v>
      </c>
      <c r="N15" s="79">
        <v>4</v>
      </c>
      <c r="O15" s="79">
        <v>1</v>
      </c>
      <c r="P15" s="79">
        <v>1</v>
      </c>
    </row>
    <row r="16" spans="1:16" ht="30.75" customHeight="1" x14ac:dyDescent="0.25">
      <c r="A16" s="119" t="s">
        <v>133</v>
      </c>
      <c r="B16" s="119"/>
      <c r="C16" s="119"/>
      <c r="D16" s="119"/>
      <c r="E16" s="83">
        <f>SUM(E12:E13)</f>
        <v>0</v>
      </c>
      <c r="F16" s="83">
        <f>SUM(F12:F15)</f>
        <v>0</v>
      </c>
      <c r="G16" s="83">
        <f>G15+G12</f>
        <v>624</v>
      </c>
      <c r="H16" s="83">
        <f t="shared" ref="H16:I16" si="0">H15+H12</f>
        <v>65</v>
      </c>
      <c r="I16" s="83">
        <f t="shared" si="0"/>
        <v>228</v>
      </c>
      <c r="J16" s="22" t="s">
        <v>20</v>
      </c>
      <c r="K16" s="22" t="s">
        <v>20</v>
      </c>
      <c r="L16" s="22" t="s">
        <v>20</v>
      </c>
      <c r="M16" s="22" t="s">
        <v>20</v>
      </c>
      <c r="N16" s="22" t="s">
        <v>20</v>
      </c>
      <c r="O16" s="22" t="s">
        <v>20</v>
      </c>
      <c r="P16" s="22" t="s">
        <v>20</v>
      </c>
    </row>
    <row r="17" spans="1:17" ht="16.5" customHeight="1" x14ac:dyDescent="0.25">
      <c r="A17" s="21" t="s">
        <v>10</v>
      </c>
      <c r="B17" s="104" t="s">
        <v>182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  <c r="O17" s="105"/>
      <c r="P17" s="105"/>
    </row>
    <row r="18" spans="1:17" ht="184.5" customHeight="1" x14ac:dyDescent="0.25">
      <c r="A18" s="40" t="s">
        <v>142</v>
      </c>
      <c r="B18" s="36" t="s">
        <v>178</v>
      </c>
      <c r="C18" s="36" t="s">
        <v>179</v>
      </c>
      <c r="D18" s="36" t="s">
        <v>233</v>
      </c>
      <c r="E18" s="39" t="s">
        <v>20</v>
      </c>
      <c r="F18" s="55" t="s">
        <v>20</v>
      </c>
      <c r="G18" s="55" t="s">
        <v>20</v>
      </c>
      <c r="H18" s="55" t="s">
        <v>20</v>
      </c>
      <c r="I18" s="55" t="s">
        <v>20</v>
      </c>
      <c r="J18" s="36" t="s">
        <v>180</v>
      </c>
      <c r="K18" s="42" t="s">
        <v>25</v>
      </c>
      <c r="L18" s="43" t="s">
        <v>181</v>
      </c>
      <c r="M18" s="43" t="s">
        <v>181</v>
      </c>
      <c r="N18" s="43" t="s">
        <v>181</v>
      </c>
      <c r="O18" s="43" t="s">
        <v>181</v>
      </c>
      <c r="P18" s="43" t="s">
        <v>181</v>
      </c>
    </row>
    <row r="19" spans="1:17" ht="35.25" customHeight="1" x14ac:dyDescent="0.25">
      <c r="A19" s="119" t="s">
        <v>188</v>
      </c>
      <c r="B19" s="119"/>
      <c r="C19" s="119"/>
      <c r="D19" s="119"/>
      <c r="E19" s="33" t="s">
        <v>20</v>
      </c>
      <c r="F19" s="33" t="s">
        <v>20</v>
      </c>
      <c r="G19" s="33" t="s">
        <v>20</v>
      </c>
      <c r="H19" s="33" t="s">
        <v>20</v>
      </c>
      <c r="I19" s="33" t="s">
        <v>20</v>
      </c>
      <c r="J19" s="33" t="s">
        <v>56</v>
      </c>
      <c r="K19" s="33" t="s">
        <v>56</v>
      </c>
      <c r="L19" s="22" t="s">
        <v>56</v>
      </c>
      <c r="M19" s="22" t="s">
        <v>56</v>
      </c>
      <c r="N19" s="22" t="s">
        <v>56</v>
      </c>
      <c r="O19" s="22" t="s">
        <v>56</v>
      </c>
      <c r="P19" s="22" t="s">
        <v>56</v>
      </c>
    </row>
    <row r="20" spans="1:17" ht="15.75" x14ac:dyDescent="0.25">
      <c r="A20" s="21" t="s">
        <v>11</v>
      </c>
      <c r="B20" s="113" t="s">
        <v>192</v>
      </c>
      <c r="C20" s="113"/>
      <c r="D20" s="113"/>
      <c r="E20" s="113"/>
      <c r="F20" s="113"/>
      <c r="G20" s="113"/>
      <c r="H20" s="113"/>
      <c r="I20" s="113"/>
      <c r="J20" s="113"/>
      <c r="K20" s="113"/>
      <c r="L20" s="120"/>
      <c r="M20" s="120"/>
      <c r="N20" s="120"/>
      <c r="O20" s="120"/>
      <c r="P20" s="120"/>
    </row>
    <row r="21" spans="1:17" ht="122.25" customHeight="1" x14ac:dyDescent="0.25">
      <c r="A21" s="115" t="s">
        <v>183</v>
      </c>
      <c r="B21" s="116" t="s">
        <v>127</v>
      </c>
      <c r="C21" s="36" t="s">
        <v>166</v>
      </c>
      <c r="D21" s="36" t="s">
        <v>191</v>
      </c>
      <c r="E21" s="14">
        <v>673</v>
      </c>
      <c r="F21" s="14">
        <v>410</v>
      </c>
      <c r="G21" s="14">
        <v>500</v>
      </c>
      <c r="H21" s="14">
        <v>510</v>
      </c>
      <c r="I21" s="14">
        <v>520</v>
      </c>
      <c r="J21" s="106" t="s">
        <v>128</v>
      </c>
      <c r="K21" s="99" t="s">
        <v>111</v>
      </c>
      <c r="L21" s="109">
        <v>7</v>
      </c>
      <c r="M21" s="109">
        <v>11</v>
      </c>
      <c r="N21" s="109">
        <v>10</v>
      </c>
      <c r="O21" s="109">
        <v>10</v>
      </c>
      <c r="P21" s="109">
        <v>10</v>
      </c>
    </row>
    <row r="22" spans="1:17" ht="237" customHeight="1" x14ac:dyDescent="0.25">
      <c r="A22" s="115"/>
      <c r="B22" s="116"/>
      <c r="C22" s="36" t="s">
        <v>112</v>
      </c>
      <c r="D22" s="36" t="s">
        <v>193</v>
      </c>
      <c r="E22" s="14">
        <v>300</v>
      </c>
      <c r="F22" s="14">
        <v>300</v>
      </c>
      <c r="G22" s="14">
        <v>300</v>
      </c>
      <c r="H22" s="14">
        <v>980</v>
      </c>
      <c r="I22" s="14">
        <v>300</v>
      </c>
      <c r="J22" s="107"/>
      <c r="K22" s="108"/>
      <c r="L22" s="110"/>
      <c r="M22" s="110"/>
      <c r="N22" s="110"/>
      <c r="O22" s="110"/>
      <c r="P22" s="110"/>
    </row>
    <row r="23" spans="1:17" ht="109.5" customHeight="1" x14ac:dyDescent="0.25">
      <c r="A23" s="99" t="s">
        <v>110</v>
      </c>
      <c r="B23" s="99" t="s">
        <v>113</v>
      </c>
      <c r="C23" s="106" t="s">
        <v>202</v>
      </c>
      <c r="D23" s="106" t="s">
        <v>201</v>
      </c>
      <c r="E23" s="96">
        <v>0</v>
      </c>
      <c r="F23" s="96">
        <v>0</v>
      </c>
      <c r="G23" s="96">
        <v>50</v>
      </c>
      <c r="H23" s="96">
        <v>0</v>
      </c>
      <c r="I23" s="96">
        <v>50</v>
      </c>
      <c r="J23" s="106" t="s">
        <v>114</v>
      </c>
      <c r="K23" s="99" t="s">
        <v>25</v>
      </c>
      <c r="L23" s="109">
        <v>0</v>
      </c>
      <c r="M23" s="109">
        <v>0</v>
      </c>
      <c r="N23" s="109">
        <v>25</v>
      </c>
      <c r="O23" s="109">
        <v>50</v>
      </c>
      <c r="P23" s="109">
        <v>75</v>
      </c>
    </row>
    <row r="24" spans="1:17" ht="135.75" customHeight="1" x14ac:dyDescent="0.25">
      <c r="A24" s="100"/>
      <c r="B24" s="100"/>
      <c r="C24" s="144"/>
      <c r="D24" s="107"/>
      <c r="E24" s="97"/>
      <c r="F24" s="97"/>
      <c r="G24" s="97"/>
      <c r="H24" s="97"/>
      <c r="I24" s="97"/>
      <c r="J24" s="144"/>
      <c r="K24" s="100"/>
      <c r="L24" s="121"/>
      <c r="M24" s="121"/>
      <c r="N24" s="121"/>
      <c r="O24" s="121"/>
      <c r="P24" s="121"/>
    </row>
    <row r="25" spans="1:17" ht="179.25" customHeight="1" x14ac:dyDescent="0.25">
      <c r="A25" s="100"/>
      <c r="B25" s="100"/>
      <c r="C25" s="46" t="s">
        <v>189</v>
      </c>
      <c r="D25" s="59" t="s">
        <v>213</v>
      </c>
      <c r="E25" s="19" t="s">
        <v>20</v>
      </c>
      <c r="F25" s="19" t="s">
        <v>20</v>
      </c>
      <c r="G25" s="14">
        <v>16830</v>
      </c>
      <c r="H25" s="14">
        <v>0</v>
      </c>
      <c r="I25" s="14">
        <v>400</v>
      </c>
      <c r="J25" s="46" t="s">
        <v>261</v>
      </c>
      <c r="K25" s="45" t="s">
        <v>210</v>
      </c>
      <c r="L25" s="19" t="s">
        <v>262</v>
      </c>
      <c r="M25" s="19" t="s">
        <v>262</v>
      </c>
      <c r="N25" s="19">
        <v>325</v>
      </c>
      <c r="O25" s="19">
        <v>0</v>
      </c>
      <c r="P25" s="19">
        <v>20</v>
      </c>
    </row>
    <row r="26" spans="1:17" ht="103.5" customHeight="1" x14ac:dyDescent="0.25">
      <c r="A26" s="108"/>
      <c r="B26" s="108"/>
      <c r="C26" s="36" t="s">
        <v>184</v>
      </c>
      <c r="D26" s="36" t="s">
        <v>185</v>
      </c>
      <c r="E26" s="19" t="s">
        <v>20</v>
      </c>
      <c r="F26" s="19" t="s">
        <v>20</v>
      </c>
      <c r="G26" s="50">
        <v>73.2</v>
      </c>
      <c r="H26" s="50">
        <v>65.2</v>
      </c>
      <c r="I26" s="50">
        <v>10</v>
      </c>
      <c r="J26" s="52" t="s">
        <v>186</v>
      </c>
      <c r="K26" s="44" t="s">
        <v>25</v>
      </c>
      <c r="L26" s="51" t="s">
        <v>187</v>
      </c>
      <c r="M26" s="51" t="s">
        <v>187</v>
      </c>
      <c r="N26" s="51" t="s">
        <v>187</v>
      </c>
      <c r="O26" s="51" t="s">
        <v>187</v>
      </c>
      <c r="P26" s="51" t="s">
        <v>187</v>
      </c>
    </row>
    <row r="27" spans="1:17" s="66" customFormat="1" ht="183.75" customHeight="1" x14ac:dyDescent="0.25">
      <c r="A27" s="99" t="s">
        <v>203</v>
      </c>
      <c r="B27" s="99" t="s">
        <v>204</v>
      </c>
      <c r="C27" s="89" t="s">
        <v>205</v>
      </c>
      <c r="D27" s="89" t="s">
        <v>234</v>
      </c>
      <c r="E27" s="96">
        <v>10</v>
      </c>
      <c r="F27" s="96">
        <v>0</v>
      </c>
      <c r="G27" s="96">
        <v>850</v>
      </c>
      <c r="H27" s="96">
        <v>2000</v>
      </c>
      <c r="I27" s="96">
        <v>656</v>
      </c>
      <c r="J27" s="106" t="s">
        <v>209</v>
      </c>
      <c r="K27" s="99" t="s">
        <v>210</v>
      </c>
      <c r="L27" s="109">
        <v>87</v>
      </c>
      <c r="M27" s="109">
        <v>89</v>
      </c>
      <c r="N27" s="109">
        <v>107.3</v>
      </c>
      <c r="O27" s="109">
        <v>112</v>
      </c>
      <c r="P27" s="109">
        <v>105</v>
      </c>
    </row>
    <row r="28" spans="1:17" ht="137.25" customHeight="1" x14ac:dyDescent="0.25">
      <c r="A28" s="100"/>
      <c r="B28" s="100"/>
      <c r="C28" s="46" t="s">
        <v>206</v>
      </c>
      <c r="D28" s="46" t="s">
        <v>235</v>
      </c>
      <c r="E28" s="97"/>
      <c r="F28" s="97"/>
      <c r="G28" s="97"/>
      <c r="H28" s="97"/>
      <c r="I28" s="97"/>
      <c r="J28" s="144"/>
      <c r="K28" s="100"/>
      <c r="L28" s="121"/>
      <c r="M28" s="121"/>
      <c r="N28" s="121"/>
      <c r="O28" s="121"/>
      <c r="P28" s="121"/>
    </row>
    <row r="29" spans="1:17" ht="214.5" customHeight="1" x14ac:dyDescent="0.25">
      <c r="A29" s="100"/>
      <c r="B29" s="100"/>
      <c r="C29" s="46" t="s">
        <v>115</v>
      </c>
      <c r="D29" s="46" t="s">
        <v>208</v>
      </c>
      <c r="E29" s="97"/>
      <c r="F29" s="97"/>
      <c r="G29" s="97"/>
      <c r="H29" s="97"/>
      <c r="I29" s="97"/>
      <c r="J29" s="144"/>
      <c r="K29" s="100"/>
      <c r="L29" s="121"/>
      <c r="M29" s="121"/>
      <c r="N29" s="121"/>
      <c r="O29" s="121"/>
      <c r="P29" s="121"/>
    </row>
    <row r="30" spans="1:17" ht="231" customHeight="1" x14ac:dyDescent="0.25">
      <c r="A30" s="100"/>
      <c r="B30" s="100"/>
      <c r="C30" s="46" t="s">
        <v>207</v>
      </c>
      <c r="D30" s="46" t="s">
        <v>129</v>
      </c>
      <c r="E30" s="97"/>
      <c r="F30" s="97"/>
      <c r="G30" s="97"/>
      <c r="H30" s="97"/>
      <c r="I30" s="97"/>
      <c r="J30" s="144"/>
      <c r="K30" s="100"/>
      <c r="L30" s="121"/>
      <c r="M30" s="121"/>
      <c r="N30" s="121"/>
      <c r="O30" s="121"/>
      <c r="P30" s="121"/>
    </row>
    <row r="31" spans="1:17" ht="172.5" customHeight="1" x14ac:dyDescent="0.25">
      <c r="A31" s="100"/>
      <c r="B31" s="108"/>
      <c r="C31" s="46" t="s">
        <v>236</v>
      </c>
      <c r="D31" s="46" t="s">
        <v>208</v>
      </c>
      <c r="E31" s="125"/>
      <c r="F31" s="125"/>
      <c r="G31" s="125"/>
      <c r="H31" s="125"/>
      <c r="I31" s="125"/>
      <c r="J31" s="107"/>
      <c r="K31" s="108"/>
      <c r="L31" s="110"/>
      <c r="M31" s="110"/>
      <c r="N31" s="110"/>
      <c r="O31" s="110"/>
      <c r="P31" s="110"/>
    </row>
    <row r="32" spans="1:17" ht="100.5" customHeight="1" x14ac:dyDescent="0.25">
      <c r="A32" s="84" t="s">
        <v>252</v>
      </c>
      <c r="B32" s="85" t="s">
        <v>130</v>
      </c>
      <c r="C32" s="46" t="s">
        <v>116</v>
      </c>
      <c r="D32" s="45" t="s">
        <v>87</v>
      </c>
      <c r="E32" s="14">
        <v>12</v>
      </c>
      <c r="F32" s="14">
        <v>10</v>
      </c>
      <c r="G32" s="14">
        <v>20</v>
      </c>
      <c r="H32" s="14">
        <v>22</v>
      </c>
      <c r="I32" s="14">
        <v>24</v>
      </c>
      <c r="J32" s="61" t="s">
        <v>117</v>
      </c>
      <c r="K32" s="48" t="s">
        <v>118</v>
      </c>
      <c r="L32" s="14">
        <v>260</v>
      </c>
      <c r="M32" s="14">
        <v>83</v>
      </c>
      <c r="N32" s="14">
        <v>200</v>
      </c>
      <c r="O32" s="14">
        <v>110</v>
      </c>
      <c r="P32" s="14">
        <v>110</v>
      </c>
      <c r="Q32" t="s">
        <v>249</v>
      </c>
    </row>
    <row r="33" spans="1:16" ht="51" customHeight="1" x14ac:dyDescent="0.25">
      <c r="A33" s="119" t="s">
        <v>211</v>
      </c>
      <c r="B33" s="119"/>
      <c r="C33" s="119"/>
      <c r="D33" s="119"/>
      <c r="E33" s="30">
        <f>E32+E27+E23+E21+E22</f>
        <v>995</v>
      </c>
      <c r="F33" s="30">
        <f>F32+F27+F23+F21+F22</f>
        <v>720</v>
      </c>
      <c r="G33" s="30">
        <f>G32+G27+G26+G25+G23+G21+G22</f>
        <v>18623.2</v>
      </c>
      <c r="H33" s="30">
        <f t="shared" ref="H33:I33" si="1">H32+H27+H26+H25+H23+H21+H22</f>
        <v>3577.2</v>
      </c>
      <c r="I33" s="30">
        <f t="shared" si="1"/>
        <v>1960</v>
      </c>
      <c r="J33" s="22" t="s">
        <v>20</v>
      </c>
      <c r="K33" s="22" t="s">
        <v>20</v>
      </c>
      <c r="L33" s="22" t="s">
        <v>20</v>
      </c>
      <c r="M33" s="22" t="s">
        <v>20</v>
      </c>
      <c r="N33" s="22" t="s">
        <v>20</v>
      </c>
      <c r="O33" s="22" t="s">
        <v>20</v>
      </c>
      <c r="P33" s="22" t="s">
        <v>20</v>
      </c>
    </row>
    <row r="34" spans="1:16" ht="15.75" x14ac:dyDescent="0.25">
      <c r="A34" s="21" t="s">
        <v>12</v>
      </c>
      <c r="B34" s="113" t="s">
        <v>119</v>
      </c>
      <c r="C34" s="113"/>
      <c r="D34" s="113"/>
      <c r="E34" s="113"/>
      <c r="F34" s="113"/>
      <c r="G34" s="113"/>
      <c r="H34" s="113"/>
      <c r="I34" s="113"/>
      <c r="J34" s="113"/>
      <c r="K34" s="113"/>
      <c r="L34" s="113"/>
      <c r="M34" s="113"/>
      <c r="N34" s="113"/>
      <c r="O34" s="113"/>
      <c r="P34" s="113"/>
    </row>
    <row r="35" spans="1:16" s="66" customFormat="1" ht="96.75" customHeight="1" x14ac:dyDescent="0.25">
      <c r="A35" s="99" t="s">
        <v>212</v>
      </c>
      <c r="B35" s="99" t="s">
        <v>120</v>
      </c>
      <c r="C35" s="86" t="s">
        <v>237</v>
      </c>
      <c r="D35" s="99" t="s">
        <v>132</v>
      </c>
      <c r="E35" s="96">
        <v>0</v>
      </c>
      <c r="F35" s="96">
        <v>50</v>
      </c>
      <c r="G35" s="96">
        <v>30</v>
      </c>
      <c r="H35" s="96">
        <v>50</v>
      </c>
      <c r="I35" s="96">
        <v>50</v>
      </c>
      <c r="J35" s="62" t="s">
        <v>216</v>
      </c>
      <c r="K35" s="84" t="s">
        <v>121</v>
      </c>
      <c r="L35" s="88">
        <v>0</v>
      </c>
      <c r="M35" s="88">
        <v>1</v>
      </c>
      <c r="N35" s="88">
        <v>9</v>
      </c>
      <c r="O35" s="88">
        <v>2</v>
      </c>
      <c r="P35" s="88">
        <v>2</v>
      </c>
    </row>
    <row r="36" spans="1:16" ht="228" customHeight="1" x14ac:dyDescent="0.25">
      <c r="A36" s="100"/>
      <c r="B36" s="100"/>
      <c r="C36" s="46" t="s">
        <v>122</v>
      </c>
      <c r="D36" s="100"/>
      <c r="E36" s="97"/>
      <c r="F36" s="97"/>
      <c r="G36" s="97"/>
      <c r="H36" s="97"/>
      <c r="I36" s="97"/>
      <c r="J36" s="63" t="s">
        <v>24</v>
      </c>
      <c r="K36" s="11" t="s">
        <v>215</v>
      </c>
      <c r="L36" s="19">
        <v>4</v>
      </c>
      <c r="M36" s="19">
        <v>4</v>
      </c>
      <c r="N36" s="19">
        <v>4</v>
      </c>
      <c r="O36" s="19">
        <v>1</v>
      </c>
      <c r="P36" s="19">
        <v>1</v>
      </c>
    </row>
    <row r="37" spans="1:16" ht="201" customHeight="1" x14ac:dyDescent="0.25">
      <c r="A37" s="79" t="s">
        <v>218</v>
      </c>
      <c r="B37" s="18" t="s">
        <v>123</v>
      </c>
      <c r="C37" s="46" t="s">
        <v>217</v>
      </c>
      <c r="D37" s="11" t="s">
        <v>131</v>
      </c>
      <c r="E37" s="14">
        <v>9</v>
      </c>
      <c r="F37" s="14">
        <v>9</v>
      </c>
      <c r="G37" s="14">
        <v>10</v>
      </c>
      <c r="H37" s="14">
        <v>75</v>
      </c>
      <c r="I37" s="14">
        <v>12</v>
      </c>
      <c r="J37" s="46" t="s">
        <v>124</v>
      </c>
      <c r="K37" s="11" t="s">
        <v>111</v>
      </c>
      <c r="L37" s="19">
        <v>1</v>
      </c>
      <c r="M37" s="19">
        <v>4</v>
      </c>
      <c r="N37" s="19">
        <v>1</v>
      </c>
      <c r="O37" s="93">
        <v>6</v>
      </c>
      <c r="P37" s="19">
        <v>1</v>
      </c>
    </row>
    <row r="38" spans="1:16" ht="49.5" customHeight="1" x14ac:dyDescent="0.25">
      <c r="A38" s="113" t="s">
        <v>219</v>
      </c>
      <c r="B38" s="113"/>
      <c r="C38" s="113"/>
      <c r="D38" s="113"/>
      <c r="E38" s="20">
        <f>E35+E37</f>
        <v>9</v>
      </c>
      <c r="F38" s="20">
        <f t="shared" ref="F38:I38" si="2">F35+F37</f>
        <v>59</v>
      </c>
      <c r="G38" s="20">
        <f t="shared" si="2"/>
        <v>40</v>
      </c>
      <c r="H38" s="20">
        <f t="shared" si="2"/>
        <v>125</v>
      </c>
      <c r="I38" s="20">
        <f t="shared" si="2"/>
        <v>62</v>
      </c>
      <c r="J38" s="31" t="s">
        <v>20</v>
      </c>
      <c r="K38" s="31" t="s">
        <v>20</v>
      </c>
      <c r="L38" s="21" t="s">
        <v>20</v>
      </c>
      <c r="M38" s="21" t="s">
        <v>20</v>
      </c>
      <c r="N38" s="31" t="s">
        <v>20</v>
      </c>
      <c r="O38" s="31" t="s">
        <v>20</v>
      </c>
      <c r="P38" s="31" t="s">
        <v>20</v>
      </c>
    </row>
    <row r="39" spans="1:16" ht="15.75" x14ac:dyDescent="0.25">
      <c r="A39" s="21" t="s">
        <v>222</v>
      </c>
      <c r="B39" s="113" t="s">
        <v>134</v>
      </c>
      <c r="C39" s="113"/>
      <c r="D39" s="113"/>
      <c r="E39" s="113"/>
      <c r="F39" s="113"/>
      <c r="G39" s="113"/>
      <c r="H39" s="113"/>
      <c r="I39" s="113"/>
      <c r="J39" s="113"/>
      <c r="K39" s="113"/>
      <c r="L39" s="113"/>
      <c r="M39" s="113"/>
      <c r="N39" s="113"/>
      <c r="O39" s="113"/>
      <c r="P39" s="113"/>
    </row>
    <row r="40" spans="1:16" s="6" customFormat="1" ht="139.5" customHeight="1" x14ac:dyDescent="0.25">
      <c r="A40" s="11" t="s">
        <v>223</v>
      </c>
      <c r="B40" s="13" t="s">
        <v>32</v>
      </c>
      <c r="C40" s="60" t="s">
        <v>31</v>
      </c>
      <c r="D40" s="58" t="s">
        <v>238</v>
      </c>
      <c r="E40" s="12" t="s">
        <v>20</v>
      </c>
      <c r="F40" s="12" t="s">
        <v>20</v>
      </c>
      <c r="G40" s="12" t="s">
        <v>20</v>
      </c>
      <c r="H40" s="12" t="s">
        <v>20</v>
      </c>
      <c r="I40" s="12" t="s">
        <v>20</v>
      </c>
      <c r="J40" s="60" t="s">
        <v>21</v>
      </c>
      <c r="K40" s="12" t="s">
        <v>16</v>
      </c>
      <c r="L40" s="26" t="s">
        <v>17</v>
      </c>
      <c r="M40" s="26" t="s">
        <v>17</v>
      </c>
      <c r="N40" s="26" t="s">
        <v>17</v>
      </c>
      <c r="O40" s="26" t="s">
        <v>17</v>
      </c>
      <c r="P40" s="26" t="s">
        <v>17</v>
      </c>
    </row>
    <row r="41" spans="1:16" ht="132" customHeight="1" x14ac:dyDescent="0.25">
      <c r="A41" s="99" t="s">
        <v>224</v>
      </c>
      <c r="B41" s="114" t="s">
        <v>33</v>
      </c>
      <c r="C41" s="60" t="s">
        <v>34</v>
      </c>
      <c r="D41" s="60" t="s">
        <v>239</v>
      </c>
      <c r="E41" s="12" t="s">
        <v>20</v>
      </c>
      <c r="F41" s="12" t="s">
        <v>20</v>
      </c>
      <c r="G41" s="12" t="s">
        <v>20</v>
      </c>
      <c r="H41" s="12" t="s">
        <v>20</v>
      </c>
      <c r="I41" s="12" t="s">
        <v>20</v>
      </c>
      <c r="J41" s="60" t="s">
        <v>22</v>
      </c>
      <c r="K41" s="22" t="s">
        <v>25</v>
      </c>
      <c r="L41" s="23" t="s">
        <v>27</v>
      </c>
      <c r="M41" s="23" t="s">
        <v>220</v>
      </c>
      <c r="N41" s="23" t="s">
        <v>220</v>
      </c>
      <c r="O41" s="23" t="s">
        <v>220</v>
      </c>
      <c r="P41" s="23" t="s">
        <v>220</v>
      </c>
    </row>
    <row r="42" spans="1:16" ht="182.25" customHeight="1" x14ac:dyDescent="0.25">
      <c r="A42" s="100"/>
      <c r="B42" s="114"/>
      <c r="C42" s="60" t="s">
        <v>35</v>
      </c>
      <c r="D42" s="60" t="s">
        <v>240</v>
      </c>
      <c r="E42" s="14">
        <v>1563</v>
      </c>
      <c r="F42" s="14">
        <v>2400</v>
      </c>
      <c r="G42" s="14">
        <v>1500</v>
      </c>
      <c r="H42" s="14">
        <v>1700</v>
      </c>
      <c r="I42" s="14">
        <v>1500</v>
      </c>
      <c r="J42" s="60" t="s">
        <v>221</v>
      </c>
      <c r="K42" s="22" t="s">
        <v>25</v>
      </c>
      <c r="L42" s="19">
        <v>75</v>
      </c>
      <c r="M42" s="19">
        <v>100</v>
      </c>
      <c r="N42" s="19">
        <v>100</v>
      </c>
      <c r="O42" s="19">
        <v>100</v>
      </c>
      <c r="P42" s="19">
        <v>100</v>
      </c>
    </row>
    <row r="43" spans="1:16" ht="134.25" customHeight="1" x14ac:dyDescent="0.25">
      <c r="A43" s="100"/>
      <c r="B43" s="114"/>
      <c r="C43" s="60" t="s">
        <v>19</v>
      </c>
      <c r="D43" s="60" t="s">
        <v>239</v>
      </c>
      <c r="E43" s="12" t="s">
        <v>20</v>
      </c>
      <c r="F43" s="12" t="s">
        <v>20</v>
      </c>
      <c r="G43" s="12" t="s">
        <v>20</v>
      </c>
      <c r="H43" s="12" t="s">
        <v>20</v>
      </c>
      <c r="I43" s="12" t="s">
        <v>20</v>
      </c>
      <c r="J43" s="60" t="s">
        <v>23</v>
      </c>
      <c r="K43" s="30" t="s">
        <v>25</v>
      </c>
      <c r="L43" s="19">
        <v>100</v>
      </c>
      <c r="M43" s="19">
        <v>100</v>
      </c>
      <c r="N43" s="19">
        <v>100</v>
      </c>
      <c r="O43" s="19">
        <v>100</v>
      </c>
      <c r="P43" s="19">
        <v>100</v>
      </c>
    </row>
    <row r="44" spans="1:16" ht="114" customHeight="1" x14ac:dyDescent="0.25">
      <c r="A44" s="100"/>
      <c r="B44" s="114"/>
      <c r="C44" s="106" t="s">
        <v>241</v>
      </c>
      <c r="D44" s="106" t="s">
        <v>36</v>
      </c>
      <c r="E44" s="128" t="s">
        <v>20</v>
      </c>
      <c r="F44" s="128" t="s">
        <v>20</v>
      </c>
      <c r="G44" s="128" t="s">
        <v>20</v>
      </c>
      <c r="H44" s="128" t="s">
        <v>20</v>
      </c>
      <c r="I44" s="128" t="s">
        <v>20</v>
      </c>
      <c r="J44" s="99" t="s">
        <v>24</v>
      </c>
      <c r="K44" s="99" t="s">
        <v>26</v>
      </c>
      <c r="L44" s="109">
        <v>1</v>
      </c>
      <c r="M44" s="109">
        <v>1</v>
      </c>
      <c r="N44" s="109">
        <v>4</v>
      </c>
      <c r="O44" s="109">
        <v>4</v>
      </c>
      <c r="P44" s="109">
        <v>4</v>
      </c>
    </row>
    <row r="45" spans="1:16" ht="87" customHeight="1" x14ac:dyDescent="0.25">
      <c r="A45" s="100"/>
      <c r="B45" s="114"/>
      <c r="C45" s="107"/>
      <c r="D45" s="107"/>
      <c r="E45" s="130"/>
      <c r="F45" s="130"/>
      <c r="G45" s="130"/>
      <c r="H45" s="130"/>
      <c r="I45" s="130"/>
      <c r="J45" s="108"/>
      <c r="K45" s="108"/>
      <c r="L45" s="110"/>
      <c r="M45" s="110"/>
      <c r="N45" s="110"/>
      <c r="O45" s="110"/>
      <c r="P45" s="110"/>
    </row>
    <row r="46" spans="1:16" ht="260.25" customHeight="1" x14ac:dyDescent="0.25">
      <c r="A46" s="99" t="s">
        <v>225</v>
      </c>
      <c r="B46" s="114" t="s">
        <v>37</v>
      </c>
      <c r="C46" s="58" t="s">
        <v>38</v>
      </c>
      <c r="D46" s="58" t="s">
        <v>242</v>
      </c>
      <c r="E46" s="12" t="s">
        <v>20</v>
      </c>
      <c r="F46" s="12" t="s">
        <v>20</v>
      </c>
      <c r="G46" s="12" t="s">
        <v>20</v>
      </c>
      <c r="H46" s="12" t="s">
        <v>20</v>
      </c>
      <c r="I46" s="12" t="s">
        <v>20</v>
      </c>
      <c r="J46" s="46" t="s">
        <v>28</v>
      </c>
      <c r="K46" s="11" t="s">
        <v>29</v>
      </c>
      <c r="L46" s="19">
        <v>0</v>
      </c>
      <c r="M46" s="19">
        <v>0</v>
      </c>
      <c r="N46" s="19">
        <v>0</v>
      </c>
      <c r="O46" s="19">
        <v>0</v>
      </c>
      <c r="P46" s="19">
        <v>0</v>
      </c>
    </row>
    <row r="47" spans="1:16" ht="117" customHeight="1" x14ac:dyDescent="0.25">
      <c r="A47" s="100"/>
      <c r="B47" s="114"/>
      <c r="C47" s="58" t="s">
        <v>40</v>
      </c>
      <c r="D47" s="58" t="s">
        <v>243</v>
      </c>
      <c r="E47" s="12" t="s">
        <v>20</v>
      </c>
      <c r="F47" s="12" t="s">
        <v>20</v>
      </c>
      <c r="G47" s="12" t="s">
        <v>20</v>
      </c>
      <c r="H47" s="12" t="s">
        <v>20</v>
      </c>
      <c r="I47" s="12" t="s">
        <v>20</v>
      </c>
      <c r="J47" s="46" t="s">
        <v>161</v>
      </c>
      <c r="K47" s="11" t="s">
        <v>25</v>
      </c>
      <c r="L47" s="19">
        <v>100</v>
      </c>
      <c r="M47" s="19">
        <v>100</v>
      </c>
      <c r="N47" s="19">
        <v>100</v>
      </c>
      <c r="O47" s="19">
        <v>100</v>
      </c>
      <c r="P47" s="19">
        <v>100</v>
      </c>
    </row>
    <row r="48" spans="1:16" ht="98.25" customHeight="1" x14ac:dyDescent="0.25">
      <c r="A48" s="100"/>
      <c r="B48" s="114"/>
      <c r="C48" s="58" t="s">
        <v>162</v>
      </c>
      <c r="D48" s="58" t="s">
        <v>244</v>
      </c>
      <c r="E48" s="12" t="s">
        <v>20</v>
      </c>
      <c r="F48" s="12" t="s">
        <v>20</v>
      </c>
      <c r="G48" s="12" t="s">
        <v>20</v>
      </c>
      <c r="H48" s="12" t="s">
        <v>20</v>
      </c>
      <c r="I48" s="12" t="s">
        <v>20</v>
      </c>
      <c r="J48" s="46" t="s">
        <v>170</v>
      </c>
      <c r="K48" s="11" t="s">
        <v>25</v>
      </c>
      <c r="L48" s="19" t="s">
        <v>163</v>
      </c>
      <c r="M48" s="19" t="s">
        <v>163</v>
      </c>
      <c r="N48" s="19" t="s">
        <v>163</v>
      </c>
      <c r="O48" s="19" t="s">
        <v>164</v>
      </c>
      <c r="P48" s="19" t="s">
        <v>164</v>
      </c>
    </row>
    <row r="49" spans="1:16" ht="132.75" customHeight="1" x14ac:dyDescent="0.25">
      <c r="A49" s="108"/>
      <c r="B49" s="114"/>
      <c r="C49" s="46" t="s">
        <v>39</v>
      </c>
      <c r="D49" s="58" t="s">
        <v>253</v>
      </c>
      <c r="E49" s="12" t="s">
        <v>20</v>
      </c>
      <c r="F49" s="12" t="s">
        <v>20</v>
      </c>
      <c r="G49" s="12" t="s">
        <v>20</v>
      </c>
      <c r="H49" s="12" t="s">
        <v>20</v>
      </c>
      <c r="I49" s="12" t="s">
        <v>20</v>
      </c>
      <c r="J49" s="46" t="s">
        <v>30</v>
      </c>
      <c r="K49" s="11" t="s">
        <v>29</v>
      </c>
      <c r="L49" s="19">
        <v>0</v>
      </c>
      <c r="M49" s="19">
        <v>0</v>
      </c>
      <c r="N49" s="19">
        <v>0</v>
      </c>
      <c r="O49" s="19">
        <v>0</v>
      </c>
      <c r="P49" s="19">
        <v>0</v>
      </c>
    </row>
    <row r="50" spans="1:16" ht="51.75" customHeight="1" x14ac:dyDescent="0.25">
      <c r="A50" s="119" t="s">
        <v>226</v>
      </c>
      <c r="B50" s="119"/>
      <c r="C50" s="119"/>
      <c r="D50" s="119"/>
      <c r="E50" s="30">
        <f>E42</f>
        <v>1563</v>
      </c>
      <c r="F50" s="30">
        <f>F42</f>
        <v>2400</v>
      </c>
      <c r="G50" s="30">
        <f>G42</f>
        <v>1500</v>
      </c>
      <c r="H50" s="30">
        <f>H42</f>
        <v>1700</v>
      </c>
      <c r="I50" s="30">
        <f>I42</f>
        <v>1500</v>
      </c>
      <c r="J50" s="22" t="s">
        <v>20</v>
      </c>
      <c r="K50" s="22" t="s">
        <v>20</v>
      </c>
      <c r="L50" s="30" t="s">
        <v>20</v>
      </c>
      <c r="M50" s="30" t="s">
        <v>20</v>
      </c>
      <c r="N50" s="30" t="s">
        <v>20</v>
      </c>
      <c r="O50" s="30" t="s">
        <v>20</v>
      </c>
      <c r="P50" s="30" t="s">
        <v>20</v>
      </c>
    </row>
    <row r="51" spans="1:16" ht="51.75" customHeight="1" x14ac:dyDescent="0.25">
      <c r="A51" s="119" t="s">
        <v>171</v>
      </c>
      <c r="B51" s="119"/>
      <c r="C51" s="119"/>
      <c r="D51" s="119"/>
      <c r="E51" s="30">
        <f>E33+E38+E50</f>
        <v>2567</v>
      </c>
      <c r="F51" s="30">
        <f>F33+F38+F50</f>
        <v>3179</v>
      </c>
      <c r="G51" s="30">
        <f>G33+G38+G50+G16</f>
        <v>20787.2</v>
      </c>
      <c r="H51" s="30">
        <f>H33+H38+H50+H16</f>
        <v>5467.2</v>
      </c>
      <c r="I51" s="30">
        <f>I33+I38+I50+I16</f>
        <v>3750</v>
      </c>
      <c r="J51" s="22" t="s">
        <v>20</v>
      </c>
      <c r="K51" s="22" t="s">
        <v>20</v>
      </c>
      <c r="L51" s="30" t="s">
        <v>20</v>
      </c>
      <c r="M51" s="30" t="s">
        <v>20</v>
      </c>
      <c r="N51" s="30" t="s">
        <v>20</v>
      </c>
      <c r="O51" s="30" t="s">
        <v>20</v>
      </c>
      <c r="P51" s="30" t="s">
        <v>20</v>
      </c>
    </row>
    <row r="52" spans="1:16" ht="30" customHeight="1" x14ac:dyDescent="0.25">
      <c r="A52" s="21" t="s">
        <v>41</v>
      </c>
      <c r="B52" s="117" t="s">
        <v>143</v>
      </c>
      <c r="C52" s="117"/>
      <c r="D52" s="117"/>
      <c r="E52" s="117"/>
      <c r="F52" s="117"/>
      <c r="G52" s="117"/>
      <c r="H52" s="117"/>
      <c r="I52" s="117"/>
      <c r="J52" s="117"/>
      <c r="K52" s="117"/>
      <c r="L52" s="117"/>
      <c r="M52" s="117"/>
      <c r="N52" s="117"/>
      <c r="O52" s="117"/>
      <c r="P52" s="117"/>
    </row>
    <row r="53" spans="1:16" ht="15.75" customHeight="1" x14ac:dyDescent="0.25">
      <c r="A53" s="21" t="s">
        <v>13</v>
      </c>
      <c r="B53" s="117" t="s">
        <v>42</v>
      </c>
      <c r="C53" s="117"/>
      <c r="D53" s="117"/>
      <c r="E53" s="117"/>
      <c r="F53" s="117"/>
      <c r="G53" s="117"/>
      <c r="H53" s="117"/>
      <c r="I53" s="117"/>
      <c r="J53" s="117"/>
      <c r="K53" s="117"/>
      <c r="L53" s="117"/>
      <c r="M53" s="117"/>
      <c r="N53" s="117"/>
      <c r="O53" s="117"/>
      <c r="P53" s="117"/>
    </row>
    <row r="54" spans="1:16" ht="94.5" x14ac:dyDescent="0.25">
      <c r="A54" s="128" t="s">
        <v>43</v>
      </c>
      <c r="B54" s="128" t="s">
        <v>44</v>
      </c>
      <c r="C54" s="60" t="s">
        <v>45</v>
      </c>
      <c r="D54" s="64" t="s">
        <v>245</v>
      </c>
      <c r="E54" s="14" t="s">
        <v>20</v>
      </c>
      <c r="F54" s="14" t="s">
        <v>20</v>
      </c>
      <c r="G54" s="14" t="s">
        <v>20</v>
      </c>
      <c r="H54" s="14" t="s">
        <v>20</v>
      </c>
      <c r="I54" s="14" t="s">
        <v>20</v>
      </c>
      <c r="J54" s="71" t="s">
        <v>16</v>
      </c>
      <c r="K54" s="71" t="s">
        <v>17</v>
      </c>
      <c r="L54" s="71" t="s">
        <v>17</v>
      </c>
      <c r="M54" s="71" t="s">
        <v>17</v>
      </c>
      <c r="N54" s="71" t="s">
        <v>17</v>
      </c>
      <c r="O54" s="71" t="s">
        <v>17</v>
      </c>
      <c r="P54" s="71" t="s">
        <v>17</v>
      </c>
    </row>
    <row r="55" spans="1:16" ht="75.75" customHeight="1" x14ac:dyDescent="0.25">
      <c r="A55" s="129"/>
      <c r="B55" s="129"/>
      <c r="C55" s="123" t="s">
        <v>88</v>
      </c>
      <c r="D55" s="153" t="s">
        <v>227</v>
      </c>
      <c r="E55" s="124">
        <v>2160</v>
      </c>
      <c r="F55" s="96" t="s">
        <v>20</v>
      </c>
      <c r="G55" s="96" t="s">
        <v>20</v>
      </c>
      <c r="H55" s="96" t="s">
        <v>20</v>
      </c>
      <c r="I55" s="96" t="s">
        <v>20</v>
      </c>
      <c r="J55" s="127" t="s">
        <v>47</v>
      </c>
      <c r="K55" s="147" t="s">
        <v>46</v>
      </c>
      <c r="L55" s="147">
        <v>2</v>
      </c>
      <c r="M55" s="147" t="s">
        <v>20</v>
      </c>
      <c r="N55" s="147" t="s">
        <v>20</v>
      </c>
      <c r="O55" s="147" t="s">
        <v>20</v>
      </c>
      <c r="P55" s="147" t="s">
        <v>20</v>
      </c>
    </row>
    <row r="56" spans="1:16" ht="46.5" customHeight="1" x14ac:dyDescent="0.25">
      <c r="A56" s="129"/>
      <c r="B56" s="129"/>
      <c r="C56" s="123"/>
      <c r="D56" s="154"/>
      <c r="E56" s="124"/>
      <c r="F56" s="125"/>
      <c r="G56" s="125"/>
      <c r="H56" s="125"/>
      <c r="I56" s="125"/>
      <c r="J56" s="127"/>
      <c r="K56" s="147"/>
      <c r="L56" s="147"/>
      <c r="M56" s="147"/>
      <c r="N56" s="147"/>
      <c r="O56" s="147"/>
      <c r="P56" s="147"/>
    </row>
    <row r="57" spans="1:16" ht="227.25" customHeight="1" x14ac:dyDescent="0.25">
      <c r="A57" s="130"/>
      <c r="B57" s="130"/>
      <c r="C57" s="60" t="s">
        <v>228</v>
      </c>
      <c r="D57" s="67" t="s">
        <v>246</v>
      </c>
      <c r="E57" s="14" t="s">
        <v>20</v>
      </c>
      <c r="F57" s="75" t="s">
        <v>20</v>
      </c>
      <c r="G57" s="75" t="s">
        <v>20</v>
      </c>
      <c r="H57" s="75" t="s">
        <v>20</v>
      </c>
      <c r="I57" s="75" t="s">
        <v>20</v>
      </c>
      <c r="J57" s="72" t="s">
        <v>229</v>
      </c>
      <c r="K57" s="19" t="s">
        <v>16</v>
      </c>
      <c r="L57" s="19" t="s">
        <v>18</v>
      </c>
      <c r="M57" s="19" t="s">
        <v>18</v>
      </c>
      <c r="N57" s="19" t="s">
        <v>17</v>
      </c>
      <c r="O57" s="19" t="s">
        <v>17</v>
      </c>
      <c r="P57" s="19" t="s">
        <v>17</v>
      </c>
    </row>
    <row r="58" spans="1:16" ht="203.25" customHeight="1" x14ac:dyDescent="0.25">
      <c r="A58" s="79" t="s">
        <v>251</v>
      </c>
      <c r="B58" s="47" t="s">
        <v>89</v>
      </c>
      <c r="C58" s="60" t="s">
        <v>48</v>
      </c>
      <c r="D58" s="60" t="s">
        <v>247</v>
      </c>
      <c r="E58" s="14" t="s">
        <v>20</v>
      </c>
      <c r="F58" s="14" t="s">
        <v>20</v>
      </c>
      <c r="G58" s="14" t="s">
        <v>20</v>
      </c>
      <c r="H58" s="14" t="s">
        <v>20</v>
      </c>
      <c r="I58" s="14" t="s">
        <v>20</v>
      </c>
      <c r="J58" s="72" t="s">
        <v>90</v>
      </c>
      <c r="K58" s="71" t="s">
        <v>16</v>
      </c>
      <c r="L58" s="71" t="s">
        <v>17</v>
      </c>
      <c r="M58" s="71" t="s">
        <v>17</v>
      </c>
      <c r="N58" s="71" t="s">
        <v>17</v>
      </c>
      <c r="O58" s="71" t="s">
        <v>17</v>
      </c>
      <c r="P58" s="71" t="s">
        <v>17</v>
      </c>
    </row>
    <row r="59" spans="1:16" s="32" customFormat="1" ht="31.5" customHeight="1" x14ac:dyDescent="0.25">
      <c r="A59" s="117" t="s">
        <v>172</v>
      </c>
      <c r="B59" s="117"/>
      <c r="C59" s="117"/>
      <c r="D59" s="117"/>
      <c r="E59" s="31">
        <v>2160</v>
      </c>
      <c r="F59" s="31" t="s">
        <v>20</v>
      </c>
      <c r="G59" s="31" t="s">
        <v>20</v>
      </c>
      <c r="H59" s="31" t="s">
        <v>20</v>
      </c>
      <c r="I59" s="31" t="s">
        <v>20</v>
      </c>
      <c r="J59" s="25" t="s">
        <v>20</v>
      </c>
      <c r="K59" s="25" t="s">
        <v>20</v>
      </c>
      <c r="L59" s="25" t="s">
        <v>20</v>
      </c>
      <c r="M59" s="25" t="s">
        <v>20</v>
      </c>
      <c r="N59" s="25" t="s">
        <v>20</v>
      </c>
      <c r="O59" s="25" t="s">
        <v>20</v>
      </c>
      <c r="P59" s="25" t="s">
        <v>20</v>
      </c>
    </row>
    <row r="60" spans="1:16" ht="15.75" x14ac:dyDescent="0.25">
      <c r="A60" s="25" t="s">
        <v>15</v>
      </c>
      <c r="B60" s="117" t="s">
        <v>49</v>
      </c>
      <c r="C60" s="117"/>
      <c r="D60" s="117"/>
      <c r="E60" s="117"/>
      <c r="F60" s="117"/>
      <c r="G60" s="117"/>
      <c r="H60" s="117"/>
      <c r="I60" s="117"/>
      <c r="J60" s="117"/>
      <c r="K60" s="117"/>
      <c r="L60" s="117"/>
      <c r="M60" s="117"/>
      <c r="N60" s="117"/>
      <c r="O60" s="117"/>
      <c r="P60" s="117"/>
    </row>
    <row r="61" spans="1:16" ht="133.5" customHeight="1" x14ac:dyDescent="0.25">
      <c r="A61" s="127" t="s">
        <v>50</v>
      </c>
      <c r="B61" s="112" t="s">
        <v>51</v>
      </c>
      <c r="C61" s="60" t="s">
        <v>93</v>
      </c>
      <c r="D61" s="60" t="s">
        <v>14</v>
      </c>
      <c r="E61" s="14" t="s">
        <v>20</v>
      </c>
      <c r="F61" s="14" t="s">
        <v>20</v>
      </c>
      <c r="G61" s="14" t="s">
        <v>20</v>
      </c>
      <c r="H61" s="14" t="s">
        <v>20</v>
      </c>
      <c r="I61" s="14" t="s">
        <v>20</v>
      </c>
      <c r="J61" s="60" t="s">
        <v>92</v>
      </c>
      <c r="K61" s="71" t="s">
        <v>16</v>
      </c>
      <c r="L61" s="71" t="s">
        <v>17</v>
      </c>
      <c r="M61" s="71" t="s">
        <v>20</v>
      </c>
      <c r="N61" s="71" t="s">
        <v>20</v>
      </c>
      <c r="O61" s="71" t="s">
        <v>20</v>
      </c>
      <c r="P61" s="71" t="s">
        <v>20</v>
      </c>
    </row>
    <row r="62" spans="1:16" ht="81.75" customHeight="1" x14ac:dyDescent="0.25">
      <c r="A62" s="127"/>
      <c r="B62" s="112"/>
      <c r="C62" s="123" t="s">
        <v>52</v>
      </c>
      <c r="D62" s="123" t="s">
        <v>254</v>
      </c>
      <c r="E62" s="14" t="s">
        <v>20</v>
      </c>
      <c r="F62" s="14" t="s">
        <v>20</v>
      </c>
      <c r="G62" s="14" t="s">
        <v>20</v>
      </c>
      <c r="H62" s="14" t="s">
        <v>20</v>
      </c>
      <c r="I62" s="14" t="s">
        <v>20</v>
      </c>
      <c r="J62" s="60" t="s">
        <v>53</v>
      </c>
      <c r="K62" s="71" t="s">
        <v>16</v>
      </c>
      <c r="L62" s="71" t="s">
        <v>17</v>
      </c>
      <c r="M62" s="71" t="s">
        <v>17</v>
      </c>
      <c r="N62" s="71" t="s">
        <v>17</v>
      </c>
      <c r="O62" s="71" t="s">
        <v>17</v>
      </c>
      <c r="P62" s="71" t="s">
        <v>17</v>
      </c>
    </row>
    <row r="63" spans="1:16" ht="52.5" customHeight="1" x14ac:dyDescent="0.25">
      <c r="A63" s="127"/>
      <c r="B63" s="112"/>
      <c r="C63" s="123"/>
      <c r="D63" s="123"/>
      <c r="E63" s="98" t="s">
        <v>147</v>
      </c>
      <c r="F63" s="98"/>
      <c r="G63" s="98"/>
      <c r="H63" s="98"/>
      <c r="I63" s="98"/>
      <c r="J63" s="60" t="s">
        <v>54</v>
      </c>
      <c r="K63" s="71" t="s">
        <v>55</v>
      </c>
      <c r="L63" s="71">
        <v>0</v>
      </c>
      <c r="M63" s="71">
        <v>0</v>
      </c>
      <c r="N63" s="71">
        <v>1</v>
      </c>
      <c r="O63" s="71">
        <v>0</v>
      </c>
      <c r="P63" s="71">
        <v>1</v>
      </c>
    </row>
    <row r="64" spans="1:16" ht="91.5" customHeight="1" x14ac:dyDescent="0.25">
      <c r="A64" s="127"/>
      <c r="B64" s="112"/>
      <c r="C64" s="60" t="s">
        <v>91</v>
      </c>
      <c r="D64" s="60" t="s">
        <v>135</v>
      </c>
      <c r="E64" s="14">
        <v>693.8</v>
      </c>
      <c r="F64" s="14" t="s">
        <v>20</v>
      </c>
      <c r="G64" s="14" t="s">
        <v>20</v>
      </c>
      <c r="H64" s="14" t="s">
        <v>20</v>
      </c>
      <c r="I64" s="14" t="s">
        <v>20</v>
      </c>
      <c r="J64" s="60" t="s">
        <v>47</v>
      </c>
      <c r="K64" s="71" t="s">
        <v>46</v>
      </c>
      <c r="L64" s="71">
        <v>1</v>
      </c>
      <c r="M64" s="71">
        <v>0</v>
      </c>
      <c r="N64" s="71">
        <v>0</v>
      </c>
      <c r="O64" s="71">
        <v>0</v>
      </c>
      <c r="P64" s="71">
        <v>0</v>
      </c>
    </row>
    <row r="65" spans="1:16" ht="15" customHeight="1" x14ac:dyDescent="0.25">
      <c r="A65" s="128" t="s">
        <v>57</v>
      </c>
      <c r="B65" s="128" t="s">
        <v>58</v>
      </c>
      <c r="C65" s="123" t="s">
        <v>59</v>
      </c>
      <c r="D65" s="123" t="s">
        <v>248</v>
      </c>
      <c r="E65" s="124" t="s">
        <v>20</v>
      </c>
      <c r="F65" s="124" t="s">
        <v>20</v>
      </c>
      <c r="G65" s="124" t="s">
        <v>20</v>
      </c>
      <c r="H65" s="124" t="s">
        <v>20</v>
      </c>
      <c r="I65" s="124" t="s">
        <v>20</v>
      </c>
      <c r="J65" s="123" t="s">
        <v>60</v>
      </c>
      <c r="K65" s="127" t="s">
        <v>25</v>
      </c>
      <c r="L65" s="127">
        <v>100</v>
      </c>
      <c r="M65" s="127">
        <v>100</v>
      </c>
      <c r="N65" s="127">
        <v>100</v>
      </c>
      <c r="O65" s="127">
        <v>100</v>
      </c>
      <c r="P65" s="127">
        <v>100</v>
      </c>
    </row>
    <row r="66" spans="1:16" ht="145.5" customHeight="1" x14ac:dyDescent="0.25">
      <c r="A66" s="129"/>
      <c r="B66" s="129"/>
      <c r="C66" s="123"/>
      <c r="D66" s="123"/>
      <c r="E66" s="124"/>
      <c r="F66" s="124"/>
      <c r="G66" s="124"/>
      <c r="H66" s="124"/>
      <c r="I66" s="124"/>
      <c r="J66" s="123"/>
      <c r="K66" s="127"/>
      <c r="L66" s="127"/>
      <c r="M66" s="127"/>
      <c r="N66" s="127"/>
      <c r="O66" s="127"/>
      <c r="P66" s="127"/>
    </row>
    <row r="67" spans="1:16" ht="219.75" customHeight="1" x14ac:dyDescent="0.25">
      <c r="A67" s="129"/>
      <c r="B67" s="129"/>
      <c r="C67" s="60" t="s">
        <v>94</v>
      </c>
      <c r="D67" s="60" t="s">
        <v>95</v>
      </c>
      <c r="E67" s="14" t="s">
        <v>20</v>
      </c>
      <c r="F67" s="14" t="s">
        <v>20</v>
      </c>
      <c r="G67" s="14" t="s">
        <v>20</v>
      </c>
      <c r="H67" s="14" t="s">
        <v>20</v>
      </c>
      <c r="I67" s="14" t="s">
        <v>20</v>
      </c>
      <c r="J67" s="60" t="s">
        <v>61</v>
      </c>
      <c r="K67" s="71" t="s">
        <v>16</v>
      </c>
      <c r="L67" s="71" t="s">
        <v>17</v>
      </c>
      <c r="M67" s="71" t="s">
        <v>17</v>
      </c>
      <c r="N67" s="71" t="s">
        <v>17</v>
      </c>
      <c r="O67" s="71" t="s">
        <v>17</v>
      </c>
      <c r="P67" s="71" t="s">
        <v>17</v>
      </c>
    </row>
    <row r="68" spans="1:16" ht="69" customHeight="1" x14ac:dyDescent="0.25">
      <c r="A68" s="129"/>
      <c r="B68" s="129"/>
      <c r="C68" s="60" t="s">
        <v>137</v>
      </c>
      <c r="D68" s="60" t="s">
        <v>255</v>
      </c>
      <c r="E68" s="14" t="s">
        <v>20</v>
      </c>
      <c r="F68" s="14">
        <v>16703</v>
      </c>
      <c r="G68" s="14" t="s">
        <v>20</v>
      </c>
      <c r="H68" s="14" t="s">
        <v>20</v>
      </c>
      <c r="I68" s="14" t="s">
        <v>20</v>
      </c>
      <c r="J68" s="60" t="s">
        <v>47</v>
      </c>
      <c r="K68" s="71" t="s">
        <v>46</v>
      </c>
      <c r="L68" s="71">
        <v>50.75</v>
      </c>
      <c r="M68" s="71">
        <v>0</v>
      </c>
      <c r="N68" s="71">
        <v>0</v>
      </c>
      <c r="O68" s="71">
        <v>0</v>
      </c>
      <c r="P68" s="71">
        <v>0</v>
      </c>
    </row>
    <row r="69" spans="1:16" ht="101.25" customHeight="1" x14ac:dyDescent="0.25">
      <c r="A69" s="129"/>
      <c r="B69" s="129"/>
      <c r="C69" s="60" t="s">
        <v>146</v>
      </c>
      <c r="D69" s="137" t="s">
        <v>255</v>
      </c>
      <c r="E69" s="145" t="s">
        <v>20</v>
      </c>
      <c r="F69" s="145" t="s">
        <v>20</v>
      </c>
      <c r="G69" s="145" t="s">
        <v>20</v>
      </c>
      <c r="H69" s="145" t="s">
        <v>20</v>
      </c>
      <c r="I69" s="145" t="s">
        <v>20</v>
      </c>
      <c r="J69" s="73"/>
      <c r="K69" s="68"/>
      <c r="L69" s="70" t="s">
        <v>230</v>
      </c>
      <c r="M69" s="70"/>
      <c r="N69" s="70"/>
      <c r="O69" s="70"/>
      <c r="P69" s="70"/>
    </row>
    <row r="70" spans="1:16" ht="85.5" customHeight="1" x14ac:dyDescent="0.25">
      <c r="A70" s="129"/>
      <c r="B70" s="129"/>
      <c r="C70" s="58" t="s">
        <v>144</v>
      </c>
      <c r="D70" s="140"/>
      <c r="E70" s="146"/>
      <c r="F70" s="146"/>
      <c r="G70" s="146"/>
      <c r="H70" s="146"/>
      <c r="I70" s="146"/>
      <c r="J70" s="74" t="s">
        <v>136</v>
      </c>
      <c r="K70" s="69" t="s">
        <v>16</v>
      </c>
      <c r="L70" s="75" t="s">
        <v>18</v>
      </c>
      <c r="M70" s="75" t="s">
        <v>17</v>
      </c>
      <c r="N70" s="75" t="s">
        <v>17</v>
      </c>
      <c r="O70" s="75" t="s">
        <v>17</v>
      </c>
      <c r="P70" s="75" t="s">
        <v>17</v>
      </c>
    </row>
    <row r="71" spans="1:16" ht="49.5" customHeight="1" x14ac:dyDescent="0.25">
      <c r="A71" s="129"/>
      <c r="B71" s="129"/>
      <c r="C71" s="58" t="s">
        <v>145</v>
      </c>
      <c r="D71" s="140"/>
      <c r="E71" s="14" t="s">
        <v>20</v>
      </c>
      <c r="F71" s="14">
        <f>F72+F73+F74+F75+F76</f>
        <v>6474</v>
      </c>
      <c r="G71" s="80">
        <v>828</v>
      </c>
      <c r="H71" s="80">
        <f>H72+H74</f>
        <v>3670</v>
      </c>
      <c r="I71" s="14" t="s">
        <v>20</v>
      </c>
      <c r="J71" s="137" t="s">
        <v>47</v>
      </c>
      <c r="K71" s="150" t="s">
        <v>46</v>
      </c>
      <c r="L71" s="81">
        <f>SUM(L72:L76)</f>
        <v>49.2</v>
      </c>
      <c r="M71" s="14" t="s">
        <v>164</v>
      </c>
      <c r="N71" s="14">
        <f>SUM(N72:N75)</f>
        <v>8.1999999999999993</v>
      </c>
      <c r="O71" s="14" t="s">
        <v>164</v>
      </c>
      <c r="P71" s="14" t="s">
        <v>164</v>
      </c>
    </row>
    <row r="72" spans="1:16" ht="35.25" customHeight="1" x14ac:dyDescent="0.25">
      <c r="A72" s="129"/>
      <c r="B72" s="129"/>
      <c r="C72" s="143" t="s">
        <v>62</v>
      </c>
      <c r="D72" s="140"/>
      <c r="E72" s="96" t="s">
        <v>20</v>
      </c>
      <c r="F72" s="96">
        <v>4056.2</v>
      </c>
      <c r="G72" s="96" t="s">
        <v>20</v>
      </c>
      <c r="H72" s="96">
        <v>1710</v>
      </c>
      <c r="I72" s="96" t="s">
        <v>20</v>
      </c>
      <c r="J72" s="140"/>
      <c r="K72" s="151"/>
      <c r="L72" s="96">
        <v>23.5</v>
      </c>
      <c r="M72" s="96" t="s">
        <v>164</v>
      </c>
      <c r="N72" s="96">
        <v>3.2</v>
      </c>
      <c r="O72" s="96" t="s">
        <v>164</v>
      </c>
      <c r="P72" s="96" t="s">
        <v>164</v>
      </c>
    </row>
    <row r="73" spans="1:16" ht="13.5" customHeight="1" x14ac:dyDescent="0.25">
      <c r="A73" s="129"/>
      <c r="B73" s="129"/>
      <c r="C73" s="143"/>
      <c r="D73" s="140"/>
      <c r="E73" s="125"/>
      <c r="F73" s="125"/>
      <c r="G73" s="125"/>
      <c r="H73" s="125"/>
      <c r="I73" s="125"/>
      <c r="J73" s="140"/>
      <c r="K73" s="151"/>
      <c r="L73" s="125"/>
      <c r="M73" s="125"/>
      <c r="N73" s="125"/>
      <c r="O73" s="125"/>
      <c r="P73" s="125"/>
    </row>
    <row r="74" spans="1:16" ht="32.25" customHeight="1" x14ac:dyDescent="0.25">
      <c r="A74" s="129"/>
      <c r="B74" s="129"/>
      <c r="C74" s="142" t="s">
        <v>148</v>
      </c>
      <c r="D74" s="140"/>
      <c r="E74" s="145" t="s">
        <v>20</v>
      </c>
      <c r="F74" s="145">
        <v>1467.5</v>
      </c>
      <c r="G74" s="145">
        <v>828</v>
      </c>
      <c r="H74" s="145">
        <v>1960</v>
      </c>
      <c r="I74" s="145" t="s">
        <v>20</v>
      </c>
      <c r="J74" s="140"/>
      <c r="K74" s="151"/>
      <c r="L74" s="148">
        <v>23.7</v>
      </c>
      <c r="M74" s="96" t="s">
        <v>164</v>
      </c>
      <c r="N74" s="96">
        <v>5</v>
      </c>
      <c r="O74" s="96" t="s">
        <v>164</v>
      </c>
      <c r="P74" s="96" t="s">
        <v>164</v>
      </c>
    </row>
    <row r="75" spans="1:16" ht="20.25" customHeight="1" x14ac:dyDescent="0.25">
      <c r="A75" s="129"/>
      <c r="B75" s="129"/>
      <c r="C75" s="142"/>
      <c r="D75" s="140"/>
      <c r="E75" s="146"/>
      <c r="F75" s="146"/>
      <c r="G75" s="146"/>
      <c r="H75" s="146"/>
      <c r="I75" s="146"/>
      <c r="J75" s="140"/>
      <c r="K75" s="151"/>
      <c r="L75" s="149"/>
      <c r="M75" s="125"/>
      <c r="N75" s="125"/>
      <c r="O75" s="125"/>
      <c r="P75" s="125"/>
    </row>
    <row r="76" spans="1:16" ht="39" customHeight="1" x14ac:dyDescent="0.25">
      <c r="A76" s="130"/>
      <c r="B76" s="130"/>
      <c r="C76" s="65" t="s">
        <v>63</v>
      </c>
      <c r="D76" s="141"/>
      <c r="E76" s="53" t="s">
        <v>20</v>
      </c>
      <c r="F76" s="53">
        <v>950.3</v>
      </c>
      <c r="G76" s="53" t="s">
        <v>20</v>
      </c>
      <c r="H76" s="53" t="s">
        <v>20</v>
      </c>
      <c r="I76" s="53" t="s">
        <v>20</v>
      </c>
      <c r="J76" s="141"/>
      <c r="K76" s="152"/>
      <c r="L76" s="19">
        <v>2</v>
      </c>
      <c r="M76" s="14" t="s">
        <v>164</v>
      </c>
      <c r="N76" s="14" t="s">
        <v>164</v>
      </c>
      <c r="O76" s="14" t="s">
        <v>164</v>
      </c>
      <c r="P76" s="14" t="s">
        <v>164</v>
      </c>
    </row>
    <row r="77" spans="1:16" ht="193.5" customHeight="1" x14ac:dyDescent="0.25">
      <c r="A77" s="79" t="s">
        <v>64</v>
      </c>
      <c r="B77" s="60" t="s">
        <v>96</v>
      </c>
      <c r="C77" s="60" t="s">
        <v>97</v>
      </c>
      <c r="D77" s="60" t="s">
        <v>256</v>
      </c>
      <c r="E77" s="14">
        <v>0</v>
      </c>
      <c r="F77" s="14">
        <v>173</v>
      </c>
      <c r="G77" s="14">
        <v>1100</v>
      </c>
      <c r="H77" s="14">
        <v>250</v>
      </c>
      <c r="I77" s="14">
        <v>260</v>
      </c>
      <c r="J77" s="60" t="s">
        <v>65</v>
      </c>
      <c r="K77" s="71" t="s">
        <v>25</v>
      </c>
      <c r="L77" s="71">
        <v>0</v>
      </c>
      <c r="M77" s="71" t="s">
        <v>56</v>
      </c>
      <c r="N77" s="71">
        <v>47</v>
      </c>
      <c r="O77" s="71">
        <v>7</v>
      </c>
      <c r="P77" s="71">
        <v>7</v>
      </c>
    </row>
    <row r="78" spans="1:16" s="32" customFormat="1" ht="33" customHeight="1" x14ac:dyDescent="0.25">
      <c r="A78" s="117" t="s">
        <v>173</v>
      </c>
      <c r="B78" s="117"/>
      <c r="C78" s="117"/>
      <c r="D78" s="117"/>
      <c r="E78" s="31">
        <f>E64+E77</f>
        <v>693.8</v>
      </c>
      <c r="F78" s="31">
        <f>F77+F71+F68</f>
        <v>23350</v>
      </c>
      <c r="G78" s="31">
        <f>G71+G77</f>
        <v>1928</v>
      </c>
      <c r="H78" s="31">
        <f>H71+H77</f>
        <v>3920</v>
      </c>
      <c r="I78" s="31">
        <f>I77</f>
        <v>260</v>
      </c>
      <c r="J78" s="25" t="s">
        <v>20</v>
      </c>
      <c r="K78" s="25" t="s">
        <v>20</v>
      </c>
      <c r="L78" s="25" t="s">
        <v>20</v>
      </c>
      <c r="M78" s="25" t="s">
        <v>20</v>
      </c>
      <c r="N78" s="25" t="s">
        <v>20</v>
      </c>
      <c r="O78" s="25" t="s">
        <v>20</v>
      </c>
      <c r="P78" s="25" t="s">
        <v>20</v>
      </c>
    </row>
    <row r="79" spans="1:16" s="32" customFormat="1" ht="35.25" customHeight="1" x14ac:dyDescent="0.25">
      <c r="A79" s="34" t="s">
        <v>66</v>
      </c>
      <c r="B79" s="117" t="s">
        <v>174</v>
      </c>
      <c r="C79" s="117"/>
      <c r="D79" s="117"/>
      <c r="E79" s="117"/>
      <c r="F79" s="117"/>
      <c r="G79" s="117"/>
      <c r="H79" s="117"/>
      <c r="I79" s="117"/>
      <c r="J79" s="117"/>
      <c r="K79" s="117"/>
      <c r="L79" s="117"/>
      <c r="M79" s="117"/>
      <c r="N79" s="117"/>
      <c r="O79" s="117"/>
      <c r="P79" s="117"/>
    </row>
    <row r="80" spans="1:16" s="66" customFormat="1" ht="80.25" customHeight="1" x14ac:dyDescent="0.25">
      <c r="A80" s="128" t="s">
        <v>154</v>
      </c>
      <c r="B80" s="136" t="s">
        <v>98</v>
      </c>
      <c r="C80" s="136" t="s">
        <v>67</v>
      </c>
      <c r="D80" s="136" t="s">
        <v>165</v>
      </c>
      <c r="E80" s="124">
        <v>1150.8</v>
      </c>
      <c r="F80" s="124">
        <v>0</v>
      </c>
      <c r="G80" s="124">
        <v>250</v>
      </c>
      <c r="H80" s="124">
        <v>650</v>
      </c>
      <c r="I80" s="124">
        <v>330</v>
      </c>
      <c r="J80" s="111" t="s">
        <v>99</v>
      </c>
      <c r="K80" s="71" t="s">
        <v>68</v>
      </c>
      <c r="L80" s="19">
        <v>233098</v>
      </c>
      <c r="M80" s="14">
        <v>0</v>
      </c>
      <c r="N80" s="14">
        <v>0</v>
      </c>
      <c r="O80" s="14">
        <v>20000</v>
      </c>
      <c r="P80" s="14">
        <v>20000</v>
      </c>
    </row>
    <row r="81" spans="1:16" s="66" customFormat="1" ht="31.5" customHeight="1" x14ac:dyDescent="0.25">
      <c r="A81" s="130"/>
      <c r="B81" s="136"/>
      <c r="C81" s="136"/>
      <c r="D81" s="136"/>
      <c r="E81" s="124"/>
      <c r="F81" s="124"/>
      <c r="G81" s="124"/>
      <c r="H81" s="124"/>
      <c r="I81" s="124"/>
      <c r="J81" s="111"/>
      <c r="K81" s="71" t="s">
        <v>69</v>
      </c>
      <c r="L81" s="71">
        <v>599.26</v>
      </c>
      <c r="M81" s="14">
        <v>0</v>
      </c>
      <c r="N81" s="14">
        <v>60</v>
      </c>
      <c r="O81" s="14">
        <v>200</v>
      </c>
      <c r="P81" s="14">
        <v>65</v>
      </c>
    </row>
    <row r="82" spans="1:16" s="66" customFormat="1" ht="109.5" customHeight="1" x14ac:dyDescent="0.25">
      <c r="A82" s="79" t="s">
        <v>155</v>
      </c>
      <c r="B82" s="63" t="s">
        <v>71</v>
      </c>
      <c r="C82" s="63" t="s">
        <v>72</v>
      </c>
      <c r="D82" s="60" t="s">
        <v>100</v>
      </c>
      <c r="E82" s="14">
        <v>1316.1</v>
      </c>
      <c r="F82" s="14">
        <v>223</v>
      </c>
      <c r="G82" s="14">
        <v>1200</v>
      </c>
      <c r="H82" s="14">
        <v>1572</v>
      </c>
      <c r="I82" s="14">
        <v>1000</v>
      </c>
      <c r="J82" s="54" t="s">
        <v>70</v>
      </c>
      <c r="K82" s="71" t="s">
        <v>16</v>
      </c>
      <c r="L82" s="71" t="s">
        <v>17</v>
      </c>
      <c r="M82" s="71" t="s">
        <v>17</v>
      </c>
      <c r="N82" s="71" t="s">
        <v>17</v>
      </c>
      <c r="O82" s="71" t="s">
        <v>17</v>
      </c>
      <c r="P82" s="71" t="s">
        <v>17</v>
      </c>
    </row>
    <row r="83" spans="1:16" s="66" customFormat="1" ht="33.75" customHeight="1" x14ac:dyDescent="0.25">
      <c r="A83" s="117" t="s">
        <v>175</v>
      </c>
      <c r="B83" s="117"/>
      <c r="C83" s="117"/>
      <c r="D83" s="117"/>
      <c r="E83" s="31">
        <f>E80+E82</f>
        <v>2466.8999999999996</v>
      </c>
      <c r="F83" s="31">
        <f>F80+F82</f>
        <v>223</v>
      </c>
      <c r="G83" s="31">
        <f>G80+G82</f>
        <v>1450</v>
      </c>
      <c r="H83" s="31">
        <f>H80+H82</f>
        <v>2222</v>
      </c>
      <c r="I83" s="31">
        <f>I80+I82</f>
        <v>1330</v>
      </c>
      <c r="J83" s="25" t="s">
        <v>20</v>
      </c>
      <c r="K83" s="25" t="s">
        <v>20</v>
      </c>
      <c r="L83" s="25" t="s">
        <v>20</v>
      </c>
      <c r="M83" s="25" t="s">
        <v>20</v>
      </c>
      <c r="N83" s="25" t="s">
        <v>20</v>
      </c>
      <c r="O83" s="25" t="s">
        <v>20</v>
      </c>
      <c r="P83" s="25" t="s">
        <v>20</v>
      </c>
    </row>
    <row r="84" spans="1:16" s="66" customFormat="1" ht="34.5" customHeight="1" x14ac:dyDescent="0.25">
      <c r="A84" s="117" t="s">
        <v>167</v>
      </c>
      <c r="B84" s="117"/>
      <c r="C84" s="117"/>
      <c r="D84" s="117"/>
      <c r="E84" s="31">
        <f>E59+E78+E83</f>
        <v>5320.7</v>
      </c>
      <c r="F84" s="31">
        <f>F78+F83</f>
        <v>23573</v>
      </c>
      <c r="G84" s="31">
        <f>G78+G83</f>
        <v>3378</v>
      </c>
      <c r="H84" s="31">
        <f t="shared" ref="H84:I84" si="3">H78+H83</f>
        <v>6142</v>
      </c>
      <c r="I84" s="31">
        <f t="shared" si="3"/>
        <v>1590</v>
      </c>
      <c r="J84" s="25" t="s">
        <v>20</v>
      </c>
      <c r="K84" s="25" t="s">
        <v>20</v>
      </c>
      <c r="L84" s="25" t="s">
        <v>20</v>
      </c>
      <c r="M84" s="25" t="s">
        <v>20</v>
      </c>
      <c r="N84" s="25" t="s">
        <v>20</v>
      </c>
      <c r="O84" s="25" t="s">
        <v>20</v>
      </c>
      <c r="P84" s="25" t="s">
        <v>20</v>
      </c>
    </row>
    <row r="85" spans="1:16" ht="15.75" x14ac:dyDescent="0.25">
      <c r="A85" s="21" t="s">
        <v>73</v>
      </c>
      <c r="B85" s="117" t="s">
        <v>74</v>
      </c>
      <c r="C85" s="117"/>
      <c r="D85" s="117"/>
      <c r="E85" s="117"/>
      <c r="F85" s="117"/>
      <c r="G85" s="117"/>
      <c r="H85" s="117"/>
      <c r="I85" s="117"/>
      <c r="J85" s="117"/>
      <c r="K85" s="117"/>
      <c r="L85" s="117"/>
      <c r="M85" s="117"/>
      <c r="N85" s="117"/>
      <c r="O85" s="117"/>
      <c r="P85" s="117"/>
    </row>
    <row r="86" spans="1:16" ht="15.75" x14ac:dyDescent="0.25">
      <c r="A86" s="21" t="s">
        <v>75</v>
      </c>
      <c r="B86" s="117" t="s">
        <v>102</v>
      </c>
      <c r="C86" s="117"/>
      <c r="D86" s="117"/>
      <c r="E86" s="117"/>
      <c r="F86" s="117"/>
      <c r="G86" s="117"/>
      <c r="H86" s="117"/>
      <c r="I86" s="117"/>
      <c r="J86" s="117"/>
      <c r="K86" s="117"/>
      <c r="L86" s="117"/>
      <c r="M86" s="117"/>
      <c r="N86" s="117"/>
      <c r="O86" s="117"/>
      <c r="P86" s="117"/>
    </row>
    <row r="87" spans="1:16" ht="135" customHeight="1" x14ac:dyDescent="0.25">
      <c r="A87" s="11" t="s">
        <v>156</v>
      </c>
      <c r="B87" s="60" t="s">
        <v>140</v>
      </c>
      <c r="C87" s="60" t="s">
        <v>76</v>
      </c>
      <c r="D87" s="60" t="s">
        <v>138</v>
      </c>
      <c r="E87" s="15" t="s">
        <v>20</v>
      </c>
      <c r="F87" s="15" t="s">
        <v>20</v>
      </c>
      <c r="G87" s="15">
        <v>937</v>
      </c>
      <c r="H87" s="15" t="s">
        <v>20</v>
      </c>
      <c r="I87" s="15" t="s">
        <v>20</v>
      </c>
      <c r="J87" s="137" t="s">
        <v>139</v>
      </c>
      <c r="K87" s="128" t="s">
        <v>25</v>
      </c>
      <c r="L87" s="128">
        <v>0.59</v>
      </c>
      <c r="M87" s="128">
        <v>0.51</v>
      </c>
      <c r="N87" s="128" t="s">
        <v>231</v>
      </c>
      <c r="O87" s="128" t="s">
        <v>231</v>
      </c>
      <c r="P87" s="128" t="s">
        <v>231</v>
      </c>
    </row>
    <row r="88" spans="1:16" ht="72.75" customHeight="1" x14ac:dyDescent="0.25">
      <c r="A88" s="11" t="s">
        <v>157</v>
      </c>
      <c r="B88" s="60" t="s">
        <v>77</v>
      </c>
      <c r="C88" s="60" t="s">
        <v>78</v>
      </c>
      <c r="D88" s="60" t="s">
        <v>103</v>
      </c>
      <c r="E88" s="15" t="s">
        <v>20</v>
      </c>
      <c r="F88" s="15" t="s">
        <v>20</v>
      </c>
      <c r="G88" s="15" t="s">
        <v>20</v>
      </c>
      <c r="H88" s="15" t="s">
        <v>20</v>
      </c>
      <c r="I88" s="15" t="s">
        <v>20</v>
      </c>
      <c r="J88" s="140"/>
      <c r="K88" s="129"/>
      <c r="L88" s="129"/>
      <c r="M88" s="129"/>
      <c r="N88" s="129"/>
      <c r="O88" s="129"/>
      <c r="P88" s="129"/>
    </row>
    <row r="89" spans="1:16" ht="102.75" customHeight="1" x14ac:dyDescent="0.25">
      <c r="A89" s="57" t="s">
        <v>158</v>
      </c>
      <c r="B89" s="60" t="s">
        <v>232</v>
      </c>
      <c r="C89" s="60" t="s">
        <v>257</v>
      </c>
      <c r="D89" s="60" t="s">
        <v>103</v>
      </c>
      <c r="E89" s="56" t="s">
        <v>20</v>
      </c>
      <c r="F89" s="56" t="s">
        <v>20</v>
      </c>
      <c r="G89" s="56">
        <v>0</v>
      </c>
      <c r="H89" s="56">
        <v>130</v>
      </c>
      <c r="I89" s="56">
        <v>300</v>
      </c>
      <c r="J89" s="141"/>
      <c r="K89" s="130"/>
      <c r="L89" s="130"/>
      <c r="M89" s="130"/>
      <c r="N89" s="130"/>
      <c r="O89" s="130"/>
      <c r="P89" s="130"/>
    </row>
    <row r="90" spans="1:16" ht="15.75" customHeight="1" x14ac:dyDescent="0.25">
      <c r="A90" s="115" t="s">
        <v>159</v>
      </c>
      <c r="B90" s="123" t="s">
        <v>79</v>
      </c>
      <c r="C90" s="60" t="s">
        <v>80</v>
      </c>
      <c r="D90" s="137" t="s">
        <v>104</v>
      </c>
      <c r="E90" s="126">
        <v>166</v>
      </c>
      <c r="F90" s="126">
        <v>0</v>
      </c>
      <c r="G90" s="126">
        <v>0</v>
      </c>
      <c r="H90" s="126">
        <v>0</v>
      </c>
      <c r="I90" s="126">
        <v>0</v>
      </c>
      <c r="J90" s="123" t="s">
        <v>105</v>
      </c>
      <c r="K90" s="128" t="s">
        <v>25</v>
      </c>
      <c r="L90" s="131">
        <v>1</v>
      </c>
      <c r="M90" s="131">
        <v>1</v>
      </c>
      <c r="N90" s="131">
        <v>1</v>
      </c>
      <c r="O90" s="131">
        <v>1</v>
      </c>
      <c r="P90" s="131">
        <v>1</v>
      </c>
    </row>
    <row r="91" spans="1:16" ht="78.75" x14ac:dyDescent="0.25">
      <c r="A91" s="134"/>
      <c r="B91" s="135"/>
      <c r="C91" s="58" t="s">
        <v>81</v>
      </c>
      <c r="D91" s="138"/>
      <c r="E91" s="126"/>
      <c r="F91" s="126"/>
      <c r="G91" s="126"/>
      <c r="H91" s="126"/>
      <c r="I91" s="126"/>
      <c r="J91" s="123"/>
      <c r="K91" s="129"/>
      <c r="L91" s="132"/>
      <c r="M91" s="132"/>
      <c r="N91" s="132"/>
      <c r="O91" s="132"/>
      <c r="P91" s="132"/>
    </row>
    <row r="92" spans="1:16" ht="68.25" customHeight="1" x14ac:dyDescent="0.25">
      <c r="A92" s="134"/>
      <c r="B92" s="135"/>
      <c r="C92" s="58" t="s">
        <v>82</v>
      </c>
      <c r="D92" s="139"/>
      <c r="E92" s="126"/>
      <c r="F92" s="126"/>
      <c r="G92" s="126"/>
      <c r="H92" s="126"/>
      <c r="I92" s="126"/>
      <c r="J92" s="123"/>
      <c r="K92" s="130"/>
      <c r="L92" s="133"/>
      <c r="M92" s="133"/>
      <c r="N92" s="133"/>
      <c r="O92" s="133"/>
      <c r="P92" s="133"/>
    </row>
    <row r="93" spans="1:16" ht="69.75" customHeight="1" x14ac:dyDescent="0.25">
      <c r="A93" s="11" t="s">
        <v>160</v>
      </c>
      <c r="B93" s="13" t="s">
        <v>101</v>
      </c>
      <c r="C93" s="87" t="s">
        <v>83</v>
      </c>
      <c r="D93" s="12" t="s">
        <v>14</v>
      </c>
      <c r="E93" s="14" t="s">
        <v>20</v>
      </c>
      <c r="F93" s="14" t="s">
        <v>20</v>
      </c>
      <c r="G93" s="14" t="s">
        <v>20</v>
      </c>
      <c r="H93" s="14" t="s">
        <v>20</v>
      </c>
      <c r="I93" s="14" t="s">
        <v>20</v>
      </c>
      <c r="J93" s="60" t="s">
        <v>84</v>
      </c>
      <c r="K93" s="71" t="s">
        <v>25</v>
      </c>
      <c r="L93" s="14">
        <v>22.1</v>
      </c>
      <c r="M93" s="14">
        <v>18.3</v>
      </c>
      <c r="N93" s="14" t="s">
        <v>258</v>
      </c>
      <c r="O93" s="14" t="s">
        <v>259</v>
      </c>
      <c r="P93" s="14" t="s">
        <v>260</v>
      </c>
    </row>
    <row r="94" spans="1:16" ht="35.25" customHeight="1" x14ac:dyDescent="0.25">
      <c r="A94" s="117" t="s">
        <v>85</v>
      </c>
      <c r="B94" s="117"/>
      <c r="C94" s="117"/>
      <c r="D94" s="117"/>
      <c r="E94" s="31">
        <f>E90</f>
        <v>166</v>
      </c>
      <c r="F94" s="31">
        <f t="shared" ref="F94" si="4">F90</f>
        <v>0</v>
      </c>
      <c r="G94" s="31">
        <f>G90+G89+G87</f>
        <v>937</v>
      </c>
      <c r="H94" s="31">
        <f t="shared" ref="H94:I94" si="5">SUM(H89:H92)</f>
        <v>130</v>
      </c>
      <c r="I94" s="31">
        <f t="shared" si="5"/>
        <v>300</v>
      </c>
      <c r="J94" s="25" t="s">
        <v>20</v>
      </c>
      <c r="K94" s="25" t="s">
        <v>20</v>
      </c>
      <c r="L94" s="25" t="s">
        <v>20</v>
      </c>
      <c r="M94" s="25" t="s">
        <v>20</v>
      </c>
      <c r="N94" s="25" t="s">
        <v>20</v>
      </c>
      <c r="O94" s="25" t="s">
        <v>20</v>
      </c>
      <c r="P94" s="25" t="s">
        <v>20</v>
      </c>
    </row>
    <row r="95" spans="1:16" ht="15.75" x14ac:dyDescent="0.25">
      <c r="A95" s="113" t="s">
        <v>86</v>
      </c>
      <c r="B95" s="113"/>
      <c r="C95" s="113"/>
      <c r="D95" s="113"/>
      <c r="E95" s="31">
        <f>E51+E84+E94</f>
        <v>8053.7</v>
      </c>
      <c r="F95" s="31">
        <f>F51+F84+F94</f>
        <v>26752</v>
      </c>
      <c r="G95" s="31">
        <f>G51+G84+G94</f>
        <v>25102.2</v>
      </c>
      <c r="H95" s="31">
        <f>H51+H84+H94</f>
        <v>11739.2</v>
      </c>
      <c r="I95" s="31">
        <f>I51+I84+I94</f>
        <v>5640</v>
      </c>
      <c r="J95" s="25" t="s">
        <v>20</v>
      </c>
      <c r="K95" s="25" t="s">
        <v>20</v>
      </c>
      <c r="L95" s="25" t="s">
        <v>20</v>
      </c>
      <c r="M95" s="25" t="s">
        <v>20</v>
      </c>
      <c r="N95" s="25" t="s">
        <v>20</v>
      </c>
      <c r="O95" s="25" t="s">
        <v>20</v>
      </c>
      <c r="P95" s="25" t="s">
        <v>20</v>
      </c>
    </row>
    <row r="96" spans="1:16" ht="22.5" x14ac:dyDescent="0.25">
      <c r="A96" s="2"/>
      <c r="B96" s="122"/>
      <c r="C96" s="122"/>
      <c r="D96" s="122"/>
      <c r="E96" s="3"/>
      <c r="F96" s="4"/>
      <c r="G96" s="4"/>
      <c r="H96" s="4"/>
      <c r="I96" s="4"/>
      <c r="J96" s="2"/>
      <c r="K96" s="2"/>
      <c r="L96" s="5"/>
      <c r="M96" s="5"/>
      <c r="N96" s="5"/>
      <c r="O96" s="5"/>
      <c r="P96" s="5"/>
    </row>
  </sheetData>
  <mergeCells count="203">
    <mergeCell ref="B13:B15"/>
    <mergeCell ref="A13:A15"/>
    <mergeCell ref="P23:P24"/>
    <mergeCell ref="A23:A26"/>
    <mergeCell ref="B27:B31"/>
    <mergeCell ref="A27:A31"/>
    <mergeCell ref="E27:E31"/>
    <mergeCell ref="F27:F31"/>
    <mergeCell ref="G27:G31"/>
    <mergeCell ref="H27:H31"/>
    <mergeCell ref="I27:I31"/>
    <mergeCell ref="J27:J31"/>
    <mergeCell ref="K27:K31"/>
    <mergeCell ref="N23:N24"/>
    <mergeCell ref="O23:O24"/>
    <mergeCell ref="A19:D19"/>
    <mergeCell ref="B23:B26"/>
    <mergeCell ref="D13:D15"/>
    <mergeCell ref="L23:L24"/>
    <mergeCell ref="L27:L31"/>
    <mergeCell ref="C23:C24"/>
    <mergeCell ref="D23:D24"/>
    <mergeCell ref="E23:E24"/>
    <mergeCell ref="F23:F24"/>
    <mergeCell ref="K90:K92"/>
    <mergeCell ref="L90:L92"/>
    <mergeCell ref="K65:K66"/>
    <mergeCell ref="A33:D33"/>
    <mergeCell ref="A41:A45"/>
    <mergeCell ref="A46:A49"/>
    <mergeCell ref="J71:J76"/>
    <mergeCell ref="K71:K76"/>
    <mergeCell ref="E69:E70"/>
    <mergeCell ref="F69:F70"/>
    <mergeCell ref="G69:G70"/>
    <mergeCell ref="H69:H70"/>
    <mergeCell ref="I69:I70"/>
    <mergeCell ref="B65:B76"/>
    <mergeCell ref="B53:P53"/>
    <mergeCell ref="B46:B49"/>
    <mergeCell ref="A50:D50"/>
    <mergeCell ref="J87:J89"/>
    <mergeCell ref="K87:K89"/>
    <mergeCell ref="D55:D56"/>
    <mergeCell ref="O87:O89"/>
    <mergeCell ref="P87:P89"/>
    <mergeCell ref="A54:A57"/>
    <mergeCell ref="B54:B57"/>
    <mergeCell ref="M55:M56"/>
    <mergeCell ref="N55:N56"/>
    <mergeCell ref="O55:O56"/>
    <mergeCell ref="P55:P56"/>
    <mergeCell ref="J65:J66"/>
    <mergeCell ref="L44:L45"/>
    <mergeCell ref="N44:N45"/>
    <mergeCell ref="G44:G45"/>
    <mergeCell ref="F72:F73"/>
    <mergeCell ref="K44:K45"/>
    <mergeCell ref="O44:O45"/>
    <mergeCell ref="M44:M45"/>
    <mergeCell ref="P72:P73"/>
    <mergeCell ref="J55:J56"/>
    <mergeCell ref="P74:P75"/>
    <mergeCell ref="L65:L66"/>
    <mergeCell ref="M65:M66"/>
    <mergeCell ref="O65:O66"/>
    <mergeCell ref="M72:M73"/>
    <mergeCell ref="M74:M75"/>
    <mergeCell ref="N72:N73"/>
    <mergeCell ref="N74:N75"/>
    <mergeCell ref="O72:O73"/>
    <mergeCell ref="O74:O75"/>
    <mergeCell ref="L72:L73"/>
    <mergeCell ref="L74:L75"/>
    <mergeCell ref="E72:E73"/>
    <mergeCell ref="G72:G73"/>
    <mergeCell ref="H44:H45"/>
    <mergeCell ref="I44:I45"/>
    <mergeCell ref="J44:J45"/>
    <mergeCell ref="K55:K56"/>
    <mergeCell ref="L55:L56"/>
    <mergeCell ref="C44:C45"/>
    <mergeCell ref="D44:D45"/>
    <mergeCell ref="G23:G24"/>
    <mergeCell ref="H23:H24"/>
    <mergeCell ref="I23:I24"/>
    <mergeCell ref="J23:J24"/>
    <mergeCell ref="A94:D94"/>
    <mergeCell ref="A59:D59"/>
    <mergeCell ref="A61:A64"/>
    <mergeCell ref="G65:G66"/>
    <mergeCell ref="H65:H66"/>
    <mergeCell ref="G80:G81"/>
    <mergeCell ref="F80:F81"/>
    <mergeCell ref="H72:H73"/>
    <mergeCell ref="I72:I73"/>
    <mergeCell ref="G74:G75"/>
    <mergeCell ref="H74:H75"/>
    <mergeCell ref="I74:I75"/>
    <mergeCell ref="I65:I66"/>
    <mergeCell ref="H80:H81"/>
    <mergeCell ref="I80:I81"/>
    <mergeCell ref="F74:F75"/>
    <mergeCell ref="E74:E75"/>
    <mergeCell ref="E44:E45"/>
    <mergeCell ref="F44:F45"/>
    <mergeCell ref="C65:C66"/>
    <mergeCell ref="M90:M92"/>
    <mergeCell ref="N90:N92"/>
    <mergeCell ref="O90:O92"/>
    <mergeCell ref="P90:P92"/>
    <mergeCell ref="A95:D95"/>
    <mergeCell ref="P65:P66"/>
    <mergeCell ref="D65:D66"/>
    <mergeCell ref="E65:E66"/>
    <mergeCell ref="F65:F66"/>
    <mergeCell ref="A90:A92"/>
    <mergeCell ref="B90:B92"/>
    <mergeCell ref="A80:A81"/>
    <mergeCell ref="B80:B81"/>
    <mergeCell ref="C80:C81"/>
    <mergeCell ref="D80:D81"/>
    <mergeCell ref="E80:E81"/>
    <mergeCell ref="D90:D92"/>
    <mergeCell ref="E90:E92"/>
    <mergeCell ref="D69:D76"/>
    <mergeCell ref="B79:P79"/>
    <mergeCell ref="A83:D83"/>
    <mergeCell ref="C74:C75"/>
    <mergeCell ref="C72:C73"/>
    <mergeCell ref="A65:A76"/>
    <mergeCell ref="B96:D96"/>
    <mergeCell ref="C55:C56"/>
    <mergeCell ref="E55:E56"/>
    <mergeCell ref="F55:F56"/>
    <mergeCell ref="G55:G56"/>
    <mergeCell ref="H55:H56"/>
    <mergeCell ref="I55:I56"/>
    <mergeCell ref="B60:P60"/>
    <mergeCell ref="C62:C63"/>
    <mergeCell ref="D62:D63"/>
    <mergeCell ref="F90:F92"/>
    <mergeCell ref="G90:G92"/>
    <mergeCell ref="H90:H92"/>
    <mergeCell ref="I90:I92"/>
    <mergeCell ref="B85:P85"/>
    <mergeCell ref="B86:P86"/>
    <mergeCell ref="J90:J92"/>
    <mergeCell ref="J80:J81"/>
    <mergeCell ref="N65:N66"/>
    <mergeCell ref="A78:D78"/>
    <mergeCell ref="A84:D84"/>
    <mergeCell ref="L87:L89"/>
    <mergeCell ref="M87:M89"/>
    <mergeCell ref="N87:N89"/>
    <mergeCell ref="J8:J9"/>
    <mergeCell ref="K8:K9"/>
    <mergeCell ref="B10:P10"/>
    <mergeCell ref="B11:P11"/>
    <mergeCell ref="B34:P34"/>
    <mergeCell ref="A38:D38"/>
    <mergeCell ref="A51:D51"/>
    <mergeCell ref="D35:D36"/>
    <mergeCell ref="E35:E36"/>
    <mergeCell ref="F35:F36"/>
    <mergeCell ref="G35:G36"/>
    <mergeCell ref="A8:A9"/>
    <mergeCell ref="B8:B9"/>
    <mergeCell ref="C8:C9"/>
    <mergeCell ref="D8:D9"/>
    <mergeCell ref="A16:D16"/>
    <mergeCell ref="B20:P20"/>
    <mergeCell ref="M27:M31"/>
    <mergeCell ref="N27:N31"/>
    <mergeCell ref="O27:O31"/>
    <mergeCell ref="P27:P31"/>
    <mergeCell ref="M23:M24"/>
    <mergeCell ref="P44:P45"/>
    <mergeCell ref="K23:K24"/>
    <mergeCell ref="L4:P4"/>
    <mergeCell ref="I35:I36"/>
    <mergeCell ref="E63:I63"/>
    <mergeCell ref="A35:A36"/>
    <mergeCell ref="B35:B36"/>
    <mergeCell ref="H35:H36"/>
    <mergeCell ref="L5:P5"/>
    <mergeCell ref="L6:P6"/>
    <mergeCell ref="B17:P17"/>
    <mergeCell ref="J21:J22"/>
    <mergeCell ref="K21:K22"/>
    <mergeCell ref="L21:L22"/>
    <mergeCell ref="M21:M22"/>
    <mergeCell ref="N21:N22"/>
    <mergeCell ref="O21:O22"/>
    <mergeCell ref="P21:P22"/>
    <mergeCell ref="L8:P8"/>
    <mergeCell ref="B61:B64"/>
    <mergeCell ref="B39:P39"/>
    <mergeCell ref="B41:B45"/>
    <mergeCell ref="A21:A22"/>
    <mergeCell ref="B21:B22"/>
    <mergeCell ref="B52:P52"/>
    <mergeCell ref="E8:I8"/>
  </mergeCells>
  <pageMargins left="0.78740157480314965" right="0.78740157480314965" top="0.98425196850393704" bottom="0.39370078740157483" header="0.31496062992125984" footer="0.31496062992125984"/>
  <pageSetup paperSize="9" scale="44" fitToHeight="25" orientation="landscape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C8:H14"/>
  <sheetViews>
    <sheetView topLeftCell="C1" workbookViewId="0">
      <selection activeCell="L17" sqref="L17"/>
    </sheetView>
  </sheetViews>
  <sheetFormatPr defaultRowHeight="15" x14ac:dyDescent="0.25"/>
  <cols>
    <col min="3" max="3" width="11.7109375" customWidth="1"/>
    <col min="4" max="4" width="15.7109375" customWidth="1"/>
    <col min="5" max="5" width="16.28515625" customWidth="1"/>
    <col min="6" max="6" width="15.85546875" customWidth="1"/>
    <col min="7" max="7" width="10" bestFit="1" customWidth="1"/>
  </cols>
  <sheetData>
    <row r="8" spans="3:8" x14ac:dyDescent="0.25">
      <c r="C8" s="8"/>
      <c r="D8" s="1" t="s">
        <v>149</v>
      </c>
      <c r="E8" s="1" t="s">
        <v>150</v>
      </c>
      <c r="F8" s="1" t="s">
        <v>151</v>
      </c>
      <c r="G8" s="8"/>
    </row>
    <row r="9" spans="3:8" x14ac:dyDescent="0.25">
      <c r="C9" s="8" t="s">
        <v>152</v>
      </c>
      <c r="D9" s="9">
        <v>692999.22</v>
      </c>
      <c r="E9" s="9">
        <v>7000.78</v>
      </c>
      <c r="F9" s="9">
        <v>7071</v>
      </c>
      <c r="G9" s="10">
        <f>D9+E9+F9</f>
        <v>707071</v>
      </c>
      <c r="H9" s="7"/>
    </row>
    <row r="10" spans="3:8" x14ac:dyDescent="0.25">
      <c r="C10" s="8" t="s">
        <v>153</v>
      </c>
      <c r="D10" s="1">
        <f>D9/G9*100</f>
        <v>98.009849081633945</v>
      </c>
      <c r="E10" s="1">
        <f>E9/G9*100</f>
        <v>0.99010990409732547</v>
      </c>
      <c r="F10" s="1">
        <f>F9/G9*100</f>
        <v>1.0000410142687226</v>
      </c>
      <c r="G10" s="1">
        <f>D10+E10+F10</f>
        <v>99.999999999999986</v>
      </c>
    </row>
    <row r="13" spans="3:8" x14ac:dyDescent="0.25">
      <c r="C13" s="8" t="s">
        <v>152</v>
      </c>
      <c r="D13" s="9">
        <f>G13*D14%</f>
        <v>679534.950365667</v>
      </c>
      <c r="E13" s="9">
        <f>G13*E14%</f>
        <v>6864.7619687377928</v>
      </c>
      <c r="F13" s="9">
        <f>G13*F14%</f>
        <v>6933.6176655951094</v>
      </c>
      <c r="G13" s="9">
        <v>693333.33</v>
      </c>
    </row>
    <row r="14" spans="3:8" x14ac:dyDescent="0.25">
      <c r="C14" s="8" t="s">
        <v>153</v>
      </c>
      <c r="D14" s="1">
        <f>D10</f>
        <v>98.009849081633945</v>
      </c>
      <c r="E14" s="1">
        <f>E10</f>
        <v>0.99010990409732547</v>
      </c>
      <c r="F14" s="1">
        <f>F10</f>
        <v>1.0000410142687226</v>
      </c>
      <c r="G14" s="1">
        <v>100</v>
      </c>
    </row>
  </sheetData>
  <pageMargins left="0.70866141732283472" right="0.70866141732283472" top="0.74803149606299213" bottom="0.74803149606299213" header="0.31496062992125984" footer="0.31496062992125984"/>
  <pageSetup paperSize="9" scale="9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</vt:lpstr>
      <vt:lpstr>Лист2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ogurt</dc:creator>
  <cp:lastModifiedBy>Пользователь</cp:lastModifiedBy>
  <cp:lastPrinted>2022-12-27T13:42:47Z</cp:lastPrinted>
  <dcterms:created xsi:type="dcterms:W3CDTF">2020-04-08T09:30:55Z</dcterms:created>
  <dcterms:modified xsi:type="dcterms:W3CDTF">2023-12-28T13:44:05Z</dcterms:modified>
</cp:coreProperties>
</file>