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420" windowWidth="24240" windowHeight="12600"/>
  </bookViews>
  <sheets>
    <sheet name="Лист1" sheetId="1" r:id="rId1"/>
    <sheet name="Лист2" sheetId="3" r:id="rId2"/>
  </sheets>
  <definedNames>
    <definedName name="_xlnm.Print_Area" localSheetId="0">Лист1!$A$4:$L$87</definedName>
  </definedNames>
  <calcPr calcId="14562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6" i="1" l="1"/>
  <c r="G66" i="1"/>
  <c r="F66" i="1"/>
  <c r="E66" i="1"/>
  <c r="G69" i="1"/>
  <c r="G63" i="1" s="1"/>
  <c r="F69" i="1"/>
  <c r="E69" i="1"/>
  <c r="E63" i="1" s="1"/>
  <c r="E73" i="1" s="1"/>
  <c r="G65" i="1"/>
  <c r="G87" i="1" s="1"/>
  <c r="F65" i="1"/>
  <c r="F87" i="1" s="1"/>
  <c r="E65" i="1"/>
  <c r="E87" i="1" s="1"/>
  <c r="G64" i="1"/>
  <c r="F64" i="1"/>
  <c r="E64" i="1"/>
  <c r="F63" i="1"/>
  <c r="G84" i="1" l="1"/>
  <c r="F84" i="1"/>
  <c r="E84" i="1"/>
  <c r="G78" i="1" l="1"/>
  <c r="F78" i="1"/>
  <c r="E78" i="1"/>
  <c r="G47" i="1"/>
  <c r="F47" i="1"/>
  <c r="E47" i="1"/>
  <c r="G35" i="1"/>
  <c r="F35" i="1"/>
  <c r="E35" i="1"/>
  <c r="E30" i="1"/>
  <c r="G15" i="1"/>
  <c r="E79" i="1" l="1"/>
  <c r="G73" i="1" l="1"/>
  <c r="G79" i="1" s="1"/>
  <c r="F73" i="1"/>
  <c r="F79" i="1" s="1"/>
  <c r="L63" i="1"/>
  <c r="K63" i="1"/>
  <c r="J63" i="1"/>
  <c r="G30" i="1"/>
  <c r="G48" i="1" s="1"/>
  <c r="F30" i="1"/>
  <c r="G85" i="1" l="1"/>
  <c r="G86" i="1" s="1"/>
  <c r="F15" i="1"/>
  <c r="F48" i="1" s="1"/>
  <c r="F85" i="1" s="1"/>
  <c r="F86" i="1" s="1"/>
  <c r="E15" i="1" l="1"/>
  <c r="E48" i="1" s="1"/>
  <c r="E85" i="1" s="1"/>
  <c r="E86" i="1" s="1"/>
  <c r="G9" i="3" l="1"/>
  <c r="D10" i="3" s="1"/>
  <c r="D14" i="3" s="1"/>
  <c r="D13" i="3" s="1"/>
  <c r="E10" i="3" l="1"/>
  <c r="E14" i="3" s="1"/>
  <c r="E13" i="3" s="1"/>
  <c r="F10" i="3"/>
  <c r="F14" i="3" s="1"/>
  <c r="F13" i="3" s="1"/>
  <c r="G10" i="3"/>
</calcChain>
</file>

<file path=xl/sharedStrings.xml><?xml version="1.0" encoding="utf-8"?>
<sst xmlns="http://schemas.openxmlformats.org/spreadsheetml/2006/main" count="444" uniqueCount="236">
  <si>
    <t>№ п/п</t>
  </si>
  <si>
    <t>Механизм реализации</t>
  </si>
  <si>
    <t>Целевой показатель</t>
  </si>
  <si>
    <t>Единица измерения</t>
  </si>
  <si>
    <t>1.1.</t>
  </si>
  <si>
    <t>1.2.</t>
  </si>
  <si>
    <t>1.3.</t>
  </si>
  <si>
    <t>1.4.</t>
  </si>
  <si>
    <t>2.1.</t>
  </si>
  <si>
    <t>Финансовое управление</t>
  </si>
  <si>
    <t>2.2.</t>
  </si>
  <si>
    <t>да/нет</t>
  </si>
  <si>
    <t>да</t>
  </si>
  <si>
    <t xml:space="preserve">списание задолженности неплатежеспособных дебиторов и безнадежной к взысканию задолженности </t>
  </si>
  <si>
    <t>Х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</si>
  <si>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</si>
  <si>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</si>
  <si>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доля списанной задолженности в общем объеме задолженности, выявленной к списанию</t>
  </si>
  <si>
    <t>количество публикаций в год</t>
  </si>
  <si>
    <t>%</t>
  </si>
  <si>
    <t>шт.</t>
  </si>
  <si>
    <t>прирост просроченной дебиторской задолженности</t>
  </si>
  <si>
    <t xml:space="preserve">тыс. руб. </t>
  </si>
  <si>
    <t>отсутствие просроченной кредиторской задолженности по муниципальным бюджетным и автономным учреждениям</t>
  </si>
  <si>
    <t>инвентаризация дебиторской и кредиторской задолженности  бюджета Лахденпохского муниципального района по состоянию на 1 января текущего года</t>
  </si>
  <si>
    <t>Анализ состояния просроченной дебиторской и просроченной кредиторской задолженности бюджета Лахденпохского муниципального района</t>
  </si>
  <si>
    <t>Мероприятия, направленные на сокращение просроченной дебиторской задолженности бюджета Лахденпохского муниципального района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</si>
  <si>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Лахденпохского муниципального район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</si>
  <si>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Лахденпохского муниципального района</t>
  </si>
  <si>
    <t xml:space="preserve">Отдел строительства и земельных отношений, МКУ "КИО ЖКХ" </t>
  </si>
  <si>
    <t>Мероприятия, направленные на предупреждение образования просроченной дебиторской и просроченной кредиторской задолженности бюджета Лахденпохского муниципального района</t>
  </si>
  <si>
    <t>контроль за сроками уплаты доходов, администрируемых Администрацией Лахденпохского муниципального района (казенными учреждениями, находящимися в их ведении), и сроками выполнения планов, графиков предоставления муниципальных услуг (работ);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</si>
  <si>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контроль за выполнением планов финансово-хозяйственной деятельности муниципальными бюджетными и автономными учреждениями Лахденпохского муниципального района</t>
  </si>
  <si>
    <t>контроль за заключением муниципальными казенными учреждениями Лахденпохского муниципального района муниципальных договоров (контрактов) в пределах доведенных лимитов бюджетных обязательств</t>
  </si>
  <si>
    <t>2</t>
  </si>
  <si>
    <t>Оптимизация расходов в сфере муниципального управления</t>
  </si>
  <si>
    <t>2.1.1.</t>
  </si>
  <si>
    <t>Оптимизация расходов на обеспечение деятельности органов местного самоуправления</t>
  </si>
  <si>
    <t>неувеличение штатной численности работников муниципальных служащих (за исключением случаев изменения полномочий и функций органов местного самоуправления)</t>
  </si>
  <si>
    <t>шт.ед.</t>
  </si>
  <si>
    <t>сокращение штатной численности</t>
  </si>
  <si>
    <t>проведение ответственной бюджетной политики в части принятия расходных обязательств</t>
  </si>
  <si>
    <t>Повышение эффективности деятельности бюджетной сети</t>
  </si>
  <si>
    <t>2.2.1.</t>
  </si>
  <si>
    <t>х</t>
  </si>
  <si>
    <t>2.2.2.</t>
  </si>
  <si>
    <t>Повышение эффективности расходов на оплату труда работников муниципальных учреждений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</si>
  <si>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</si>
  <si>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</si>
  <si>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>отсутствие роста штатной численности</t>
  </si>
  <si>
    <t>2.3.</t>
  </si>
  <si>
    <t>снижение затрат муниципальных учреждений в результате внедрения энергосберегающих, энергоэффективных мероприятий в сопоставимых условиях</t>
  </si>
  <si>
    <t>кВатт,</t>
  </si>
  <si>
    <t xml:space="preserve"> Гкал</t>
  </si>
  <si>
    <t xml:space="preserve"> - </t>
  </si>
  <si>
    <t>Осуществление организации закупок товаров, работ и услуг с применением конкурентных процедур</t>
  </si>
  <si>
    <t>определение эффекта от проведения закупок товаров, работ, услуг как разница между начальной (максимальной) ценой контракта и ценой, по которой был заключен контракт</t>
  </si>
  <si>
    <t>3.</t>
  </si>
  <si>
    <t>Меры по сокращению муниципального долга</t>
  </si>
  <si>
    <t>3.1</t>
  </si>
  <si>
    <t>отношение объема муниципального долга к объему налоговых и неналоговых доходов</t>
  </si>
  <si>
    <t xml:space="preserve">Итого бюджетный эффект от реализации мероприятий сфере управления муниципальным долгом </t>
  </si>
  <si>
    <t>Всего эффект от реализации Программы</t>
  </si>
  <si>
    <t>Управление делами</t>
  </si>
  <si>
    <t>Неустановление новых расходных обязательств, не связанных с решением вопросов, отнесенных федеральными законами к полномочиям органов местного самоуправления</t>
  </si>
  <si>
    <t>отсутствие нормативного правового акта Лахденпохского муниципального района, устанавливающего новые расходные обязательства, не связанные с решением вопросов, отнесенных  федеральными законами к полномочиям органов местного самоуправления</t>
  </si>
  <si>
    <t>исключение внесения изменений в штатные расписания муниципальных учреждений Лахденпохского района, приводящих к увеличению фонда оплаты труда, за исключением исполнения принятых на федеральном уровне решений, а также в случаев изменения функций, выполняемых муниципальными учреждениями, и случаев, связанных с увеличением контингента</t>
  </si>
  <si>
    <t xml:space="preserve"> МКУ "ЦБ", МУ "РУО и ДМ", Управление делами, Финансовое управление</t>
  </si>
  <si>
    <t xml:space="preserve">повышение качества и расширение перечня и объема востребованных муниципальных услуг (работ), не включенных в муниципальные задания, эффективное использование муниципального имущества муниципальными бюджетными учреждениями, участие муниципальных учреждений в конкурсах благотворительных фондов на получение грантов </t>
  </si>
  <si>
    <t>Оптимизация расходов бюджета Лахденпохского муниципального района в результате осуществления мероприятий по энергосбережению</t>
  </si>
  <si>
    <t>экономия энергоресурсов по отношению к предыдущему периоду (не менее 1%)</t>
  </si>
  <si>
    <t>Управление делами, муниципальные учреждения</t>
  </si>
  <si>
    <t>Обеспечение сбалансированности бюджета Лахденпохского муниципального района</t>
  </si>
  <si>
    <t>Снижение затрат на обслуживание муниципального долга Лахденпохского муниципального района посредством:</t>
  </si>
  <si>
    <t xml:space="preserve">Финансовое управление        
</t>
  </si>
  <si>
    <t>Наименование мероприятия</t>
  </si>
  <si>
    <t>Ответственный исполнитель</t>
  </si>
  <si>
    <t xml:space="preserve">1. </t>
  </si>
  <si>
    <t>1.1.1.</t>
  </si>
  <si>
    <t>1.3.2.</t>
  </si>
  <si>
    <t>единиц</t>
  </si>
  <si>
    <t>взаимодействие с организациями  по вопросу сокращения задолженности по неналоговым доходам</t>
  </si>
  <si>
    <t xml:space="preserve">Эффективное использование муниципального имущества
</t>
  </si>
  <si>
    <t>осуществление муниципального земельного контроля и выявление самовольно занятых земельных участков, в том числе участков, используемых лицами, не имеющими предусмотренных законодательством Российской Федерации прав на указанные земельные участки, и земельных участков, фактическое использование которых не соответствует разрешенным видам использования:</t>
  </si>
  <si>
    <t xml:space="preserve">проработка вопроса расширения случаев применения штрафных санкций (штрафов), налагаемых в результате деятельности административных комиссий </t>
  </si>
  <si>
    <t xml:space="preserve">динамика поступлений штрафных санкций (штрафов), налагаемых в результате деятельности административной комиссии  </t>
  </si>
  <si>
    <t xml:space="preserve">%  к уровню предыдущего года </t>
  </si>
  <si>
    <t xml:space="preserve">Мероприятия в сфере теневой и неформальной занятости: легализация неформальной занятости и предпринимательской деятельности  </t>
  </si>
  <si>
    <t>Снижение неформальной занятости</t>
  </si>
  <si>
    <t>человек</t>
  </si>
  <si>
    <t>- проведение, не менее 1 раза в квартал и (или) в случае изменения законодательства, информационно-разъяснительной работы с использованием СМИ и информационно-телекоммуникационной сети Интернет о необходимости перечисления НДФЛ в полном объеме в установленном законом порядке налоговыми агентами, о неблагоприятных последствиях получения работниками "серой" заработной платы.</t>
  </si>
  <si>
    <t>Легализация предпринимательской деятельности</t>
  </si>
  <si>
    <t>количество физических лиц, зарегистрированных в качестве индивидуальных предпринимателей</t>
  </si>
  <si>
    <t>Мероприятия, направленные на достижение бюджетного эффекта от деятельности по увеличению доходов бюджета Лахденпохского муниципального района</t>
  </si>
  <si>
    <t>Мероприятия в сфере экономического развития Лахденпохского муниципального района</t>
  </si>
  <si>
    <t>Взыскание задолженности по платежам в бюджет Лахденпохского муниципального района в результате межведомственного взаимодействия с территориальными органами федеральных органов исполнительной власти в Республике Карелия, правоохранительными органами и органами исполнительной власти Республики Карелия</t>
  </si>
  <si>
    <t>количество заседаний комиссии  по мобилизации дополнительных налоговых и неналоговых доходов в бюджет Лахденпохского муниципального района</t>
  </si>
  <si>
    <t>Отдел строительства и земельных отношений, Управление Росреестра по Республики Карелия</t>
  </si>
  <si>
    <t>Повышение собираемости неналоговых платежей в бюджет Лахденпохского муниципального района</t>
  </si>
  <si>
    <t>Отдел  экономики и инвестиционной политики</t>
  </si>
  <si>
    <t>Отдел  экономики и инвестиционной политики, Финансовое управление</t>
  </si>
  <si>
    <t>Бюджетный эффект от реализации мероприятий в сфере экономического развития Лахденпохского муниципального района (п.1.1.)</t>
  </si>
  <si>
    <t>Мероприятия по сокращению (предупреждению образования) просроченной дебиторской и просроченной кредиторской задолженности Лахденпохского муниципального района</t>
  </si>
  <si>
    <t>отношение объема расходов на обслуживание муниципального долга к общему объему расходов бюджета Лахденпохского муниципального района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</si>
  <si>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1.1.2.</t>
  </si>
  <si>
    <t>1.2.1.</t>
  </si>
  <si>
    <t>Меры по оптимизации расходов бюджета Лахденпохского муниципального района</t>
  </si>
  <si>
    <t>ФБ</t>
  </si>
  <si>
    <t>РБ</t>
  </si>
  <si>
    <t>МБ</t>
  </si>
  <si>
    <t>рубли</t>
  </si>
  <si>
    <t>проценты</t>
  </si>
  <si>
    <t>2.3.1.</t>
  </si>
  <si>
    <t>2.3.2.</t>
  </si>
  <si>
    <t>заключение договор в пределах лимитов бюджетных обязательств к общему числу заключенных договоров</t>
  </si>
  <si>
    <t>реализация Плана мероприятий по снижению просроченной кредиторской задолженности</t>
  </si>
  <si>
    <t>Муниципальные учреждения района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</si>
  <si>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допустившими несвоевременную уплату обязательных платежей в бюджет Лахденпохского муниципального района, страховых взносов в фонды </t>
    </r>
  </si>
  <si>
    <t>Итого бюджетный эффект от реализации мер по оптимизации расходов бюджета Лахденпохского муниципального района (п.2)</t>
  </si>
  <si>
    <t>Приложение №1</t>
  </si>
  <si>
    <t>Период</t>
  </si>
  <si>
    <t xml:space="preserve">снижение (отсутствие) просроченной кредиторской задолженности по сравнению с уровнем предыдущего года </t>
  </si>
  <si>
    <t>Бюджетный эффект от реализации мероприятий, по увеличению доходов бюджета Лахденпохского муниципального района (п.1)</t>
  </si>
  <si>
    <t>Бюджетный эффект от реализации мероприятий по оптимизация расходов в сфере муниципального управления  (п. 2.1.)</t>
  </si>
  <si>
    <t>Бюджетный эффект от реализации мероприятий в сфере повышение эффективности деятельности бюджетной сети  (п. 2.2.)</t>
  </si>
  <si>
    <t>Повышение эффективности расходов</t>
  </si>
  <si>
    <t>Бюджетный эффект от реализации мероприятий в сфере повышение эффективности расходов  (п. 2.3.)</t>
  </si>
  <si>
    <t xml:space="preserve"> Отдел  экономики и инвестиционной политики Администрации Лахденпохского муниципального района (далее - отдел экономики и инвестиционной политики)</t>
  </si>
  <si>
    <t xml:space="preserve">Отдел экомики и инвестиционной политики </t>
  </si>
  <si>
    <t>Предоставление налоговых льгот (пониженных ставок налога) на территории Лахденпохского муниципального района</t>
  </si>
  <si>
    <t>проведение оценки эффективности налоговых льгот и устранение неэффективных налоговых льгот</t>
  </si>
  <si>
    <t xml:space="preserve">удельный вес объема местных налоговых льгот в общем объеме налоговых доходов местных бюджетов </t>
  </si>
  <si>
    <t>не более 2,0</t>
  </si>
  <si>
    <t>Мероприятия в сфере совершенствования налогового законодательства</t>
  </si>
  <si>
    <t>1.3.1.</t>
  </si>
  <si>
    <t xml:space="preserve">мобилизация доходов от перечисления части прибыли, остающейся после уплаты налогов и иных обязательных платежей муниципальных унитарных предприятий
</t>
  </si>
  <si>
    <t>отдел экономики и инвестиционной политики</t>
  </si>
  <si>
    <t xml:space="preserve">размер перечисления части чистой прибыли в бюджет Лахденпохского муниципального района
</t>
  </si>
  <si>
    <t>не менее 40</t>
  </si>
  <si>
    <t>Бюджетный эффект от реализации мероприятий в сфере совершенствования налогового законодательства (п.1.2)</t>
  </si>
  <si>
    <t>мобилизация доходов от реализации объектов муниципального имущества при реализации прогнозного плана (программы) приватизации муниципального имущества на соответствующий год и на плановый период</t>
  </si>
  <si>
    <t xml:space="preserve">Финансовое управление </t>
  </si>
  <si>
    <t>Мероприятия в сфере повышения эффективности администрирования доходов консолидированного бюджета Лахденпохского муниципального района</t>
  </si>
  <si>
    <t>Отдел строительства и земельных отношений Администрации Лахденпохского муниципального района (далее - Отдел строительства и земельных отношений), Муниципальное казенное учреждение "Комитет имущественных отношений и  жилищно-коммунального хозяйства" (далее - МКУ "КИО ЖКХ")</t>
  </si>
  <si>
    <t>Увеличение налоговой базы в результате реализации инвестиционных проектов</t>
  </si>
  <si>
    <t xml:space="preserve">Совершенствование мер муниципальной поддержки
</t>
  </si>
  <si>
    <t>создание благоприятного предпринимательского климата и условий для ведения бизнеса</t>
  </si>
  <si>
    <t>количество субъектов МСП на 10 тыс.чел.</t>
  </si>
  <si>
    <t>количество новых рабочих мест (ежегодно)</t>
  </si>
  <si>
    <t>предоставление мер финансовой поддержки субъектам малого и среднего предпринимательства и физическим лицам, не являющимся индивидуальными предпринимателями и применяющих специальный налоговый режим "Налог на профессиональный доход"</t>
  </si>
  <si>
    <t>количество субъектов предпринимательства, получивших муниципальную поддержку</t>
  </si>
  <si>
    <t>1.3.3.</t>
  </si>
  <si>
    <t>Повышение роли имущественных налогов</t>
  </si>
  <si>
    <t>проведение инвентаризации объектов недвижимого имущества, включая земельные участки, выявление объектов недвижимого имущества, включая земельные участки, не участвующих в формировании доходов консолидированного бюджета Лахденпохского муниципального района, и вовлечение их в налоговый оборот</t>
  </si>
  <si>
    <t>проведение работы по присвоению адресов объектам капитального строительства и внесению сведений об адресе объекта адресации, в том числе об изменении или аннулировании адресов, в Федеральную информационную адресную систему</t>
  </si>
  <si>
    <t>осуществление проверок по муниципальному земельному контролю, выявление нарушений в части земельных отношений, направление материалов по выявленным нарушениям в Управление Федеральной службы государственной регистрации, кадастра и картографии по РК для принятия мер административного воздействия в рамках государственного земельного надзора</t>
  </si>
  <si>
    <t>отдел строительства и земельных отношений</t>
  </si>
  <si>
    <t xml:space="preserve">динамика поступлений имущественных налогов
</t>
  </si>
  <si>
    <t>% к уровню предыдущего года</t>
  </si>
  <si>
    <t>Бюджетный эффект от реализации мероприятий в сфере повышения эффективности администрирования доходов консолидированного бюджета Лахденпохского муниципального района  (п. 1.3.)</t>
  </si>
  <si>
    <t xml:space="preserve">1.4.1 </t>
  </si>
  <si>
    <t>МКУ "КИО ЖКХ", органы местного самоуправления поселений Лахденпохского района (по согласованию)</t>
  </si>
  <si>
    <t>осуществление мероприятий, направленных на увеличение поступлений налога на доходы физических лиц от внедрения новых рабочих мест - реализация инвестиционных проектов и, как следствие, создание новых рабочих мест</t>
  </si>
  <si>
    <t>публикаций</t>
  </si>
  <si>
    <t xml:space="preserve">количество граждан, заключивших трудовые договоры и  (или) которым увеличен размер заработной платы
</t>
  </si>
  <si>
    <t>выявление физических лиц,  осуществляющих предпринимательскую деятельность без постановки на налоговый учет на территории Лахдепохского муниципального района, посредством межведомственного взаимодействия с налоговыми органами, прокуратурой, органами МВД, Управлением по туризму по Республике Карелия</t>
  </si>
  <si>
    <t>1.4.2.</t>
  </si>
  <si>
    <t>Бюджетный эффект от реализации мероприятий в сфере теневой и неформальной занятости: легализация неформальной занятости и предпринимательской деятельности  (п. 1.4.)</t>
  </si>
  <si>
    <t>не менее чем на 15</t>
  </si>
  <si>
    <t>процент охвата проведения претензионной работы по просроченной задолженности после срока уплаты</t>
  </si>
  <si>
    <t>1.5.</t>
  </si>
  <si>
    <t>1.5.1</t>
  </si>
  <si>
    <t>1.5.2</t>
  </si>
  <si>
    <t>1.5.3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</si>
  <si>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Лахденпохского муниципального района (1.5)</t>
  </si>
  <si>
    <t xml:space="preserve">Соблюдение нормативов формирования расходов бюджетов муниципальных образований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начислений на оплату труда, а также на содержание органов местного самоуправления ( далее - норматив формирования расходов бюджетов муниципальных образований) 
</t>
  </si>
  <si>
    <t xml:space="preserve"> ≤ 2</t>
  </si>
  <si>
    <t xml:space="preserve">привлечение кредитов кредитных организаций в форме кредитных линий
</t>
  </si>
  <si>
    <t>Финансовое управление Администрации Лахденпохского муниципального района (далее - Финансовое управление), кураторы налоговых расходов, органы местного самоуправления поселений Лахденпохского района (по согласованию)</t>
  </si>
  <si>
    <t>МКУ "КИО ЖКХ", отдел строительства и земельных отношений, органы местного самоуправления поселений Лахденпохского муниципального района  (по согласованию)</t>
  </si>
  <si>
    <t>МКУ "КИО ЖКХ", отдел строительства и земельных отношений, органы местного самоуправления поселений Лахденпохского района (по согласованию)</t>
  </si>
  <si>
    <t>проведение мероприятий по привлечению лиц, самовольно занимающих земельные участки без оформленных в соответствии с законодательством земельно-правовых документов, к гражданско-правовой ответственности и взысканию с них платы за фактическое пользование земельными участками</t>
  </si>
  <si>
    <t xml:space="preserve">реализация плана мероприятий, направленных на снижение неформальной занятости в Республике Карелия:
</t>
  </si>
  <si>
    <t>Отдел строительства и земельных отношений, МКУ "ЦБ", МУ "РУО и ДМ", 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</si>
  <si>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</si>
  <si>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Управление делами, органы местного самоуправления поселений Лахденпохского района (по согласованию)</t>
  </si>
  <si>
    <t>информирование арендаторов о наличии задолженности по договорам аренды земельных участков и муниципального имущества, сроках уплаты платежей и последствиях неуплаты: публикация на сайте Администрации Лахденпохского муниципального района перечня арендаторов, имеющих задолженность свыше 100,0 тыс. руб.</t>
  </si>
  <si>
    <t>Отдел строительства и земельных отношений, Управление делами,  МКУ "ЦБ", МУ "РУО и ДМ", МКУ "КИО ЖКХ",МКУ "Хозяйственное управление" (далее - МКУ "ХУ"), органы местного самоуправления поселений Лахденпохского района (по согласованию)</t>
  </si>
  <si>
    <t>МУ "РУО и ДМ", МКУ "ЦБ", органы местного самоуправления поселений Лахденпохского района (по согласованию)</t>
  </si>
  <si>
    <t>МКУ "ЦБ", МУ "РУО и ДМ", Финансовое управление, органы местного самоуправления поселений Лахденпохского района (по согласованию)</t>
  </si>
  <si>
    <t>Управление делами, органы местного самоуправления поселений Лахденпохского района (по согласованию)</t>
  </si>
  <si>
    <t>управление делами, финансовое управление, органы местного самоуправления поселений Лахденпохского района (по согласованию)</t>
  </si>
  <si>
    <t>Структурные подразделения Администрации Лахденпохского муниципального района, органы местного самоуправления поселений Лахденпохского района (по согласованию)</t>
  </si>
  <si>
    <t xml:space="preserve"> МКУ "ЦБ", МУ "РУО и ДМ", Управление делами, Финансовое управление, бюджетные и казенные учреждения, органы местного самоуправления поселений Лахденпохского района (по согласованию)</t>
  </si>
  <si>
    <t xml:space="preserve">  </t>
  </si>
  <si>
    <t xml:space="preserve">осуществление мероприятий, направленных на увеличение поступлений налога на доходы физических лиц от внедрения новых рабочих мест, созданных субъектами малого и среднего предпринимательства-Количество вновь созданных рабочих мест субъектами малого и среднего предпринимательства, получившими государственную поддержку, с учетом количества вновь зарегистрированных индивидуальных предпринимателей, получивших государственную поддержку </t>
  </si>
  <si>
    <t>2.1.2.</t>
  </si>
  <si>
    <t>1.3.4.</t>
  </si>
  <si>
    <t>заместитель Главы Администрации по социальной политике, МУ "РУО и ДМ", МКУ "ЦБ"</t>
  </si>
  <si>
    <t>Муниципальные бюджетные учреждения, заместитель Главы Администрации по социальной политике, МУ "РУО и ДМ"</t>
  </si>
  <si>
    <t>заклчение муниципальных контрактов с кредитными организациями на привлечение кредитов в форме кредитной линии</t>
  </si>
  <si>
    <t xml:space="preserve">динамика поступлений к уровню предыдущего года
</t>
  </si>
  <si>
    <t>-</t>
  </si>
  <si>
    <t xml:space="preserve">Повышение эффективности расходования средств муниципальных учреждений Лахденпохского муниципального района с учетом  внедрения (пересмотра) норм труда при условии тенденции роста доступности и качества предоставления услуг, в том числе:
</t>
  </si>
  <si>
    <t>заместитель Главы Администрации по социальной политике, МКУ "ЦБ", МУ "РУО и ДМ", МКУ "ХУ"</t>
  </si>
  <si>
    <t xml:space="preserve"> ≤ 32</t>
  </si>
  <si>
    <t>2.1.3.</t>
  </si>
  <si>
    <t>Не принятие решений о повышении оплаты труда работников органа местного самоуправления муниципального района, органов местного самоуправления городских и сельских поселений, входящих в состав муниципального района, на величину, превышающую темпы повышения оплаты труда работников органов государственной власти Республики Карелия</t>
  </si>
  <si>
    <t>Органы местного самоуправления муниципальных образований Лахденпохского муниципального района (по согласованию)</t>
  </si>
  <si>
    <t>Непринятие решений по увеличению размеров и введению новых социальных выплат гражданам без согласований с Правительством Республики Карелия</t>
  </si>
  <si>
    <t>Отсутствие муниципальных правовых актов о повышении оплаты труда работников органа местного самоуправления муниципального района, органов местного самоуправления городских и сельских поселений, входящих в состав муниципального района, на величину, превышающую темпы повышения оплаты труда работников органов государственной власти Республики Карелия</t>
  </si>
  <si>
    <t>Соблюдение нормативов формирования расходов бюджетов муниципальных образований консолидированного бюджета Лахденпохского муниципального района, установленных Правительством Республики Карелия</t>
  </si>
  <si>
    <t>отсутствие муниципальных правовых актов по увеличению размеров и введению новых социальных выплат гражданам, не согласованных с Правительством Республики Карелия</t>
  </si>
  <si>
    <t>3.1.2.</t>
  </si>
  <si>
    <t>3.1.1.</t>
  </si>
  <si>
    <t xml:space="preserve"> ≤ 25</t>
  </si>
  <si>
    <t xml:space="preserve"> ≤ 40</t>
  </si>
  <si>
    <t xml:space="preserve">Увеличение доли доходов от иной приносящей доход деятельности, направляемых  муниципальными бюджетными учреждениямина оплату первоочередных расходов бюджета </t>
  </si>
  <si>
    <t>увеличение объема расходов за счет мобилизации доходов муниципальных бюджетных учреждений от приносящей доход деятельности в сравнении с предыдущим периодом</t>
  </si>
  <si>
    <t>2.1.4.</t>
  </si>
  <si>
    <t>Вынесение на рассмотрение Совета Лахденпохского муниципального района в срок до 1 июля 2025 года вопроса об отмене выплаты единовременного поощрения за время работы в органах местного самоуправления в Республике Карелия, с 1 января 2026 года</t>
  </si>
  <si>
    <t>Управление делами Администрации Лахденпохского муниципального района</t>
  </si>
  <si>
    <t xml:space="preserve">соблюдение условий Бюджетного кодекса РФ для отнесения муниципального образования к группе заемщиков с высоким уровнем долговой устойчивости
</t>
  </si>
  <si>
    <t>Бюджетный эффект</t>
  </si>
  <si>
    <t>муниципальных образовательных учреждений, итого</t>
  </si>
  <si>
    <t>за счет средств местного бюджета</t>
  </si>
  <si>
    <t>за счет средств бюджета Республики Карелия</t>
  </si>
  <si>
    <t>прочих муниципальных учреждений Лахденпохского муниципального района, итого</t>
  </si>
  <si>
    <t>за счет средств бюджета Республики карелия</t>
  </si>
  <si>
    <t>2.1.5.</t>
  </si>
  <si>
    <t>Повышение эффективности организации структуры Администрации Лахденпохского муниципального района</t>
  </si>
  <si>
    <t>Рассмотрение Советом Лахденпохского муниципального района вопроса об отмене выплаты единовременного поощрения за время работы в органах местного самоуправления в Республике Карелия, с 1 января 2026 года</t>
  </si>
  <si>
    <t xml:space="preserve">Проведение анализа структуры Администрации Лахденпохского муниципального района, подготовка и внесение в Совет Лахденпохского муниципального района проекта Решения Совета Лахденпохского муниципального района о внесении изменений в структуру Администрации Лахденпохского муниципального района </t>
  </si>
  <si>
    <t>Подготовка и внесение в Совет Лахденпохского муниципального района проекта решения Совета Лахденпохского муниципального района, предусматривающего отмену выплаты единовременного поощрения за время работы в органах местного самоуправления в Республике Карелия, с 1 января 2026 года</t>
  </si>
  <si>
    <t>Рассмотрение Советом Лахденпохского муниципального района вопроса об изменении структуры Администрации Лахденпохского муниципального района</t>
  </si>
  <si>
    <t>к Программе оздоровления муниципальных финансов Лахденпохского муниципального района на 2025-2027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</si>
</sst>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0" borderId="1" xfId="0" applyBorder="1" applyAlignment="1">
      <alignment horizontal="center"/>
    </xf>
    <xf numFmtId="49" fontId="3" fillId="2" borderId="0" xfId="0" applyNumberFormat="1" applyFont="1" applyFill="1" applyAlignment="1">
      <alignment horizontal="center" vertical="top" wrapText="1"/>
    </xf>
    <xf numFmtId="164" fontId="4" fillId="2" borderId="0" xfId="0" applyNumberFormat="1" applyFont="1" applyFill="1" applyAlignment="1">
      <alignment horizontal="center" vertical="top" wrapText="1"/>
    </xf>
    <xf numFmtId="0" fontId="5" fillId="0" borderId="0" xfId="0" applyFon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/>
    <xf numFmtId="49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justify" vertical="top" wrapText="1"/>
    </xf>
    <xf numFmtId="0" fontId="0" fillId="0" borderId="0" xfId="0" applyFill="1"/>
    <xf numFmtId="0" fontId="1" fillId="0" borderId="2" xfId="0" applyFont="1" applyFill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1" fillId="0" borderId="1" xfId="0" applyNumberFormat="1" applyFont="1" applyFill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top" wrapText="1"/>
    </xf>
    <xf numFmtId="164" fontId="2" fillId="4" borderId="1" xfId="0" applyNumberFormat="1" applyFont="1" applyFill="1" applyBorder="1" applyAlignment="1">
      <alignment horizontal="center" vertical="top" wrapText="1"/>
    </xf>
    <xf numFmtId="4" fontId="2" fillId="4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top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center" wrapText="1"/>
    </xf>
    <xf numFmtId="11" fontId="1" fillId="0" borderId="2" xfId="0" applyNumberFormat="1" applyFont="1" applyFill="1" applyBorder="1" applyAlignment="1">
      <alignment horizontal="justify" vertical="top" wrapText="1"/>
    </xf>
    <xf numFmtId="14" fontId="1" fillId="0" borderId="2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justify" vertical="top" wrapText="1"/>
    </xf>
    <xf numFmtId="0" fontId="11" fillId="0" borderId="1" xfId="0" applyFont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top" wrapText="1"/>
    </xf>
    <xf numFmtId="0" fontId="1" fillId="0" borderId="0" xfId="0" applyFont="1" applyFill="1" applyBorder="1" applyAlignment="1">
      <alignment horizontal="justify" vertical="center" wrapText="1"/>
    </xf>
    <xf numFmtId="164" fontId="1" fillId="0" borderId="0" xfId="0" applyNumberFormat="1" applyFont="1" applyFill="1" applyBorder="1" applyAlignment="1">
      <alignment horizontal="center" vertical="top" wrapText="1"/>
    </xf>
    <xf numFmtId="3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top" wrapText="1"/>
    </xf>
    <xf numFmtId="164" fontId="12" fillId="0" borderId="1" xfId="0" applyNumberFormat="1" applyFont="1" applyFill="1" applyBorder="1" applyAlignment="1">
      <alignment horizontal="justify" vertical="top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top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justify" vertical="top" wrapText="1"/>
    </xf>
    <xf numFmtId="11" fontId="1" fillId="0" borderId="0" xfId="0" applyNumberFormat="1" applyFont="1" applyFill="1" applyBorder="1" applyAlignment="1">
      <alignment horizontal="justify" vertical="top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top" wrapText="1"/>
    </xf>
    <xf numFmtId="4" fontId="13" fillId="0" borderId="1" xfId="0" applyNumberFormat="1" applyFont="1" applyBorder="1" applyAlignment="1">
      <alignment horizontal="center"/>
    </xf>
    <xf numFmtId="49" fontId="10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1" fontId="1" fillId="0" borderId="3" xfId="0" applyNumberFormat="1" applyFont="1" applyFill="1" applyBorder="1" applyAlignment="1">
      <alignment horizontal="justify" vertical="top" wrapText="1"/>
    </xf>
    <xf numFmtId="11" fontId="1" fillId="0" borderId="4" xfId="0" applyNumberFormat="1" applyFont="1" applyFill="1" applyBorder="1" applyAlignment="1">
      <alignment horizontal="justify" vertical="top" wrapText="1"/>
    </xf>
    <xf numFmtId="11" fontId="1" fillId="0" borderId="2" xfId="0" applyNumberFormat="1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4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left" wrapText="1"/>
    </xf>
    <xf numFmtId="0" fontId="9" fillId="0" borderId="7" xfId="0" applyFont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0" fillId="0" borderId="9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/>
    <xf numFmtId="49" fontId="13" fillId="2" borderId="6" xfId="0" applyNumberFormat="1" applyFont="1" applyFill="1" applyBorder="1" applyAlignment="1">
      <alignment vertical="top" wrapText="1"/>
    </xf>
    <xf numFmtId="49" fontId="13" fillId="2" borderId="7" xfId="0" applyNumberFormat="1" applyFont="1" applyFill="1" applyBorder="1" applyAlignment="1">
      <alignment vertical="top" wrapText="1"/>
    </xf>
    <xf numFmtId="49" fontId="13" fillId="2" borderId="8" xfId="0" applyNumberFormat="1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87"/>
  <sheetViews>
    <sheetView tabSelected="1" topLeftCell="A4" zoomScale="90" zoomScaleNormal="90" workbookViewId="0">
      <pane ySplit="5" topLeftCell="A9" activePane="bottomLeft" state="frozen"/>
      <selection activeCell="A4" sqref="A4"/>
      <selection pane="bottomLeft" activeCell="D11" sqref="D11"/>
    </sheetView>
  </sheetViews>
  <sheetFormatPr defaultRowHeight="15" x14ac:dyDescent="0.25"/>
  <cols>
    <col min="1" max="1" width="9" customWidth="1"/>
    <col min="2" max="2" width="31.140625" style="23" customWidth="1"/>
    <col min="3" max="3" width="40.28515625" customWidth="1"/>
    <col min="4" max="4" width="28" customWidth="1"/>
    <col min="5" max="5" width="15.85546875" customWidth="1"/>
    <col min="6" max="6" width="14.85546875" customWidth="1"/>
    <col min="7" max="7" width="15" customWidth="1"/>
    <col min="8" max="8" width="33.42578125" customWidth="1"/>
    <col min="9" max="9" width="19.7109375" customWidth="1"/>
    <col min="10" max="10" width="12.140625" customWidth="1"/>
    <col min="11" max="11" width="12" customWidth="1"/>
    <col min="12" max="12" width="11.5703125" customWidth="1"/>
    <col min="13" max="13" width="53" customWidth="1"/>
    <col min="14" max="14" width="25.85546875" customWidth="1"/>
  </cols>
  <sheetData>
    <row r="2" spans="1:12" x14ac:dyDescent="0.25">
      <c r="A2" s="13"/>
      <c r="B2" s="22"/>
      <c r="C2" s="13"/>
      <c r="D2" s="13"/>
      <c r="E2" s="13"/>
      <c r="F2" s="13"/>
      <c r="G2" s="13"/>
      <c r="H2" s="13"/>
      <c r="I2" s="13"/>
      <c r="J2" s="13"/>
      <c r="K2" s="13"/>
      <c r="L2" s="13"/>
    </row>
    <row r="3" spans="1:12" x14ac:dyDescent="0.25">
      <c r="A3" s="13"/>
      <c r="B3" s="22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15" customHeight="1" x14ac:dyDescent="0.25">
      <c r="A4" s="13"/>
      <c r="B4" s="22"/>
      <c r="C4" s="13"/>
      <c r="D4" s="13"/>
      <c r="E4" s="13"/>
      <c r="F4" s="13"/>
      <c r="G4" s="13"/>
      <c r="H4" s="120" t="s">
        <v>119</v>
      </c>
      <c r="J4" s="120"/>
      <c r="K4" s="120"/>
      <c r="L4" s="120"/>
    </row>
    <row r="5" spans="1:12" ht="53.25" customHeight="1" x14ac:dyDescent="0.25">
      <c r="A5" s="13"/>
      <c r="B5" s="22"/>
      <c r="C5" s="13"/>
      <c r="D5" s="13"/>
      <c r="E5" s="13"/>
      <c r="F5" s="13"/>
      <c r="G5" s="13"/>
      <c r="H5" s="161" t="s">
        <v>235</v>
      </c>
      <c r="I5" s="161"/>
      <c r="J5" s="161"/>
      <c r="K5" s="161"/>
      <c r="L5" s="161"/>
    </row>
    <row r="6" spans="1:12" ht="15.75" customHeight="1" x14ac:dyDescent="0.25">
      <c r="A6" s="151" t="s">
        <v>0</v>
      </c>
      <c r="B6" s="151" t="s">
        <v>75</v>
      </c>
      <c r="C6" s="151" t="s">
        <v>1</v>
      </c>
      <c r="D6" s="151" t="s">
        <v>76</v>
      </c>
      <c r="E6" s="146" t="s">
        <v>223</v>
      </c>
      <c r="F6" s="149"/>
      <c r="G6" s="150"/>
      <c r="H6" s="151" t="s">
        <v>2</v>
      </c>
      <c r="I6" s="151" t="s">
        <v>3</v>
      </c>
      <c r="J6" s="152" t="s">
        <v>120</v>
      </c>
      <c r="K6" s="152"/>
      <c r="L6" s="152"/>
    </row>
    <row r="7" spans="1:12" ht="15.75" customHeight="1" x14ac:dyDescent="0.25">
      <c r="A7" s="151"/>
      <c r="B7" s="151"/>
      <c r="C7" s="151"/>
      <c r="D7" s="151"/>
      <c r="E7" s="146" t="s">
        <v>120</v>
      </c>
      <c r="F7" s="147"/>
      <c r="G7" s="148"/>
      <c r="H7" s="151"/>
      <c r="I7" s="151"/>
      <c r="J7" s="152"/>
      <c r="K7" s="152"/>
      <c r="L7" s="152"/>
    </row>
    <row r="8" spans="1:12" ht="15.75" x14ac:dyDescent="0.25">
      <c r="A8" s="151"/>
      <c r="B8" s="151"/>
      <c r="C8" s="151"/>
      <c r="D8" s="151"/>
      <c r="E8" s="108">
        <v>2025</v>
      </c>
      <c r="F8" s="19">
        <v>2026</v>
      </c>
      <c r="G8" s="19">
        <v>2027</v>
      </c>
      <c r="H8" s="151"/>
      <c r="I8" s="151"/>
      <c r="J8" s="98">
        <v>2025</v>
      </c>
      <c r="K8" s="98">
        <v>2026</v>
      </c>
      <c r="L8" s="98">
        <v>2027</v>
      </c>
    </row>
    <row r="9" spans="1:12" ht="15.75" x14ac:dyDescent="0.25">
      <c r="A9" s="16" t="s">
        <v>77</v>
      </c>
      <c r="B9" s="124" t="s">
        <v>93</v>
      </c>
      <c r="C9" s="124"/>
      <c r="D9" s="124"/>
      <c r="E9" s="124"/>
      <c r="F9" s="124"/>
      <c r="G9" s="124"/>
      <c r="H9" s="124"/>
      <c r="I9" s="124"/>
      <c r="J9" s="124"/>
      <c r="K9" s="124"/>
      <c r="L9" s="124"/>
    </row>
    <row r="10" spans="1:12" ht="15.75" x14ac:dyDescent="0.25">
      <c r="A10" s="16" t="s">
        <v>4</v>
      </c>
      <c r="B10" s="124" t="s">
        <v>94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</row>
    <row r="11" spans="1:12" ht="135.75" customHeight="1" x14ac:dyDescent="0.25">
      <c r="A11" s="29" t="s">
        <v>78</v>
      </c>
      <c r="B11" s="32" t="s">
        <v>144</v>
      </c>
      <c r="C11" s="31" t="s">
        <v>162</v>
      </c>
      <c r="D11" s="29" t="s">
        <v>127</v>
      </c>
      <c r="E11" s="58">
        <v>74</v>
      </c>
      <c r="F11" s="72">
        <v>82</v>
      </c>
      <c r="G11" s="58">
        <v>90</v>
      </c>
      <c r="H11" s="68" t="s">
        <v>148</v>
      </c>
      <c r="I11" s="67" t="s">
        <v>80</v>
      </c>
      <c r="J11" s="73">
        <v>3</v>
      </c>
      <c r="K11" s="73">
        <v>3</v>
      </c>
      <c r="L11" s="73">
        <v>3</v>
      </c>
    </row>
    <row r="12" spans="1:12" ht="66" customHeight="1" x14ac:dyDescent="0.25">
      <c r="A12" s="121" t="s">
        <v>104</v>
      </c>
      <c r="B12" s="121" t="s">
        <v>145</v>
      </c>
      <c r="C12" s="30" t="s">
        <v>146</v>
      </c>
      <c r="D12" s="121" t="s">
        <v>128</v>
      </c>
      <c r="E12" s="73" t="s">
        <v>14</v>
      </c>
      <c r="F12" s="73" t="s">
        <v>14</v>
      </c>
      <c r="G12" s="73" t="s">
        <v>14</v>
      </c>
      <c r="H12" s="64" t="s">
        <v>147</v>
      </c>
      <c r="I12" s="67" t="s">
        <v>80</v>
      </c>
      <c r="J12" s="73">
        <v>470</v>
      </c>
      <c r="K12" s="73">
        <v>475</v>
      </c>
      <c r="L12" s="73">
        <v>480</v>
      </c>
    </row>
    <row r="13" spans="1:12" ht="164.25" customHeight="1" x14ac:dyDescent="0.25">
      <c r="A13" s="122"/>
      <c r="B13" s="122"/>
      <c r="C13" s="39" t="s">
        <v>149</v>
      </c>
      <c r="D13" s="122"/>
      <c r="E13" s="73" t="s">
        <v>14</v>
      </c>
      <c r="F13" s="73" t="s">
        <v>14</v>
      </c>
      <c r="G13" s="73" t="s">
        <v>14</v>
      </c>
      <c r="H13" s="64" t="s">
        <v>150</v>
      </c>
      <c r="I13" s="67" t="s">
        <v>80</v>
      </c>
      <c r="J13" s="73">
        <v>0</v>
      </c>
      <c r="K13" s="73">
        <v>0</v>
      </c>
      <c r="L13" s="73">
        <v>0</v>
      </c>
    </row>
    <row r="14" spans="1:12" s="50" customFormat="1" ht="260.25" customHeight="1" x14ac:dyDescent="0.25">
      <c r="A14" s="123"/>
      <c r="B14" s="123"/>
      <c r="C14" s="56" t="s">
        <v>195</v>
      </c>
      <c r="D14" s="123"/>
      <c r="E14" s="73" t="s">
        <v>14</v>
      </c>
      <c r="F14" s="73" t="s">
        <v>14</v>
      </c>
      <c r="G14" s="73" t="s">
        <v>14</v>
      </c>
      <c r="H14" s="68" t="s">
        <v>148</v>
      </c>
      <c r="I14" s="67" t="s">
        <v>80</v>
      </c>
      <c r="J14" s="73">
        <v>0</v>
      </c>
      <c r="K14" s="73">
        <v>0</v>
      </c>
      <c r="L14" s="73">
        <v>0</v>
      </c>
    </row>
    <row r="15" spans="1:12" ht="30.75" customHeight="1" x14ac:dyDescent="0.25">
      <c r="A15" s="128" t="s">
        <v>101</v>
      </c>
      <c r="B15" s="128"/>
      <c r="C15" s="128"/>
      <c r="D15" s="128"/>
      <c r="E15" s="79">
        <f>SUM(E11:E12)</f>
        <v>74</v>
      </c>
      <c r="F15" s="79">
        <f>SUM(F11:F14)</f>
        <v>82</v>
      </c>
      <c r="G15" s="79">
        <f>SUM(G11:G14)</f>
        <v>90</v>
      </c>
      <c r="H15" s="17" t="s">
        <v>14</v>
      </c>
      <c r="I15" s="17" t="s">
        <v>14</v>
      </c>
      <c r="J15" s="17" t="s">
        <v>14</v>
      </c>
      <c r="K15" s="17" t="s">
        <v>14</v>
      </c>
      <c r="L15" s="17" t="s">
        <v>14</v>
      </c>
    </row>
    <row r="16" spans="1:12" ht="16.5" customHeight="1" x14ac:dyDescent="0.25">
      <c r="A16" s="16" t="s">
        <v>5</v>
      </c>
      <c r="B16" s="156" t="s">
        <v>133</v>
      </c>
      <c r="C16" s="157"/>
      <c r="D16" s="157"/>
      <c r="E16" s="157"/>
      <c r="F16" s="157"/>
      <c r="G16" s="157"/>
      <c r="H16" s="157"/>
      <c r="I16" s="157"/>
      <c r="J16" s="157"/>
      <c r="K16" s="157"/>
      <c r="L16" s="157"/>
    </row>
    <row r="17" spans="1:13" ht="184.5" customHeight="1" x14ac:dyDescent="0.25">
      <c r="A17" s="34" t="s">
        <v>105</v>
      </c>
      <c r="B17" s="30" t="s">
        <v>129</v>
      </c>
      <c r="C17" s="30" t="s">
        <v>130</v>
      </c>
      <c r="D17" s="30" t="s">
        <v>178</v>
      </c>
      <c r="E17" s="33" t="s">
        <v>14</v>
      </c>
      <c r="F17" s="43" t="s">
        <v>14</v>
      </c>
      <c r="G17" s="43" t="s">
        <v>14</v>
      </c>
      <c r="H17" s="30" t="s">
        <v>131</v>
      </c>
      <c r="I17" s="35" t="s">
        <v>19</v>
      </c>
      <c r="J17" s="36" t="s">
        <v>132</v>
      </c>
      <c r="K17" s="36" t="s">
        <v>132</v>
      </c>
      <c r="L17" s="36" t="s">
        <v>132</v>
      </c>
    </row>
    <row r="18" spans="1:13" ht="35.25" customHeight="1" x14ac:dyDescent="0.25">
      <c r="A18" s="128" t="s">
        <v>139</v>
      </c>
      <c r="B18" s="128"/>
      <c r="C18" s="128"/>
      <c r="D18" s="128"/>
      <c r="E18" s="27" t="s">
        <v>14</v>
      </c>
      <c r="F18" s="27" t="s">
        <v>14</v>
      </c>
      <c r="G18" s="27" t="s">
        <v>14</v>
      </c>
      <c r="H18" s="27" t="s">
        <v>44</v>
      </c>
      <c r="I18" s="27" t="s">
        <v>44</v>
      </c>
      <c r="J18" s="17" t="s">
        <v>44</v>
      </c>
      <c r="K18" s="17" t="s">
        <v>44</v>
      </c>
      <c r="L18" s="17" t="s">
        <v>44</v>
      </c>
    </row>
    <row r="19" spans="1:13" ht="15.75" x14ac:dyDescent="0.25">
      <c r="A19" s="16" t="s">
        <v>6</v>
      </c>
      <c r="B19" s="158" t="s">
        <v>142</v>
      </c>
      <c r="C19" s="158"/>
      <c r="D19" s="158"/>
      <c r="E19" s="158"/>
      <c r="F19" s="158"/>
      <c r="G19" s="158"/>
      <c r="H19" s="158"/>
      <c r="I19" s="158"/>
      <c r="J19" s="166"/>
      <c r="K19" s="166"/>
      <c r="L19" s="166"/>
    </row>
    <row r="20" spans="1:13" ht="122.25" customHeight="1" x14ac:dyDescent="0.25">
      <c r="A20" s="159" t="s">
        <v>134</v>
      </c>
      <c r="B20" s="160" t="s">
        <v>95</v>
      </c>
      <c r="C20" s="30" t="s">
        <v>117</v>
      </c>
      <c r="D20" s="30" t="s">
        <v>141</v>
      </c>
      <c r="E20" s="12">
        <v>500</v>
      </c>
      <c r="F20" s="12">
        <v>520</v>
      </c>
      <c r="G20" s="12">
        <v>540</v>
      </c>
      <c r="H20" s="125" t="s">
        <v>96</v>
      </c>
      <c r="I20" s="121" t="s">
        <v>80</v>
      </c>
      <c r="J20" s="140">
        <v>10</v>
      </c>
      <c r="K20" s="140">
        <v>10</v>
      </c>
      <c r="L20" s="140">
        <v>10</v>
      </c>
    </row>
    <row r="21" spans="1:13" ht="237" customHeight="1" x14ac:dyDescent="0.25">
      <c r="A21" s="159"/>
      <c r="B21" s="160"/>
      <c r="C21" s="30" t="s">
        <v>81</v>
      </c>
      <c r="D21" s="30" t="s">
        <v>143</v>
      </c>
      <c r="E21" s="12">
        <v>300</v>
      </c>
      <c r="F21" s="12">
        <v>300</v>
      </c>
      <c r="G21" s="12">
        <v>300</v>
      </c>
      <c r="H21" s="127"/>
      <c r="I21" s="123"/>
      <c r="J21" s="142"/>
      <c r="K21" s="142"/>
      <c r="L21" s="142"/>
    </row>
    <row r="22" spans="1:13" ht="141" customHeight="1" x14ac:dyDescent="0.25">
      <c r="A22" s="122" t="s">
        <v>79</v>
      </c>
      <c r="B22" s="125" t="s">
        <v>82</v>
      </c>
      <c r="C22" s="39" t="s">
        <v>140</v>
      </c>
      <c r="D22" s="46" t="s">
        <v>161</v>
      </c>
      <c r="E22" s="15">
        <v>0</v>
      </c>
      <c r="F22" s="70">
        <v>1000</v>
      </c>
      <c r="G22" s="12">
        <v>2000</v>
      </c>
      <c r="H22" s="39" t="s">
        <v>201</v>
      </c>
      <c r="I22" s="38" t="s">
        <v>158</v>
      </c>
      <c r="J22" s="15" t="s">
        <v>202</v>
      </c>
      <c r="K22" s="76">
        <v>25</v>
      </c>
      <c r="L22" s="76">
        <v>25</v>
      </c>
    </row>
    <row r="23" spans="1:13" ht="103.5" customHeight="1" x14ac:dyDescent="0.25">
      <c r="A23" s="123"/>
      <c r="B23" s="127"/>
      <c r="C23" s="68" t="s">
        <v>135</v>
      </c>
      <c r="D23" s="68" t="s">
        <v>136</v>
      </c>
      <c r="E23" s="76">
        <v>0</v>
      </c>
      <c r="F23" s="76">
        <v>0</v>
      </c>
      <c r="G23" s="71">
        <v>0</v>
      </c>
      <c r="H23" s="42" t="s">
        <v>137</v>
      </c>
      <c r="I23" s="37" t="s">
        <v>19</v>
      </c>
      <c r="J23" s="41" t="s">
        <v>138</v>
      </c>
      <c r="K23" s="41" t="s">
        <v>138</v>
      </c>
      <c r="L23" s="41" t="s">
        <v>138</v>
      </c>
    </row>
    <row r="24" spans="1:13" s="50" customFormat="1" ht="183.75" customHeight="1" x14ac:dyDescent="0.25">
      <c r="A24" s="121" t="s">
        <v>151</v>
      </c>
      <c r="B24" s="121" t="s">
        <v>152</v>
      </c>
      <c r="C24" s="63" t="s">
        <v>153</v>
      </c>
      <c r="D24" s="63" t="s">
        <v>179</v>
      </c>
      <c r="E24" s="131">
        <v>500</v>
      </c>
      <c r="F24" s="131">
        <v>600</v>
      </c>
      <c r="G24" s="131">
        <v>700</v>
      </c>
      <c r="H24" s="125" t="s">
        <v>157</v>
      </c>
      <c r="I24" s="121" t="s">
        <v>158</v>
      </c>
      <c r="J24" s="140">
        <v>103</v>
      </c>
      <c r="K24" s="140">
        <v>103</v>
      </c>
      <c r="L24" s="140">
        <v>103</v>
      </c>
    </row>
    <row r="25" spans="1:13" ht="137.25" customHeight="1" x14ac:dyDescent="0.25">
      <c r="A25" s="122"/>
      <c r="B25" s="122"/>
      <c r="C25" s="39" t="s">
        <v>154</v>
      </c>
      <c r="D25" s="39" t="s">
        <v>180</v>
      </c>
      <c r="E25" s="132"/>
      <c r="F25" s="132"/>
      <c r="G25" s="132"/>
      <c r="H25" s="126"/>
      <c r="I25" s="122"/>
      <c r="J25" s="141"/>
      <c r="K25" s="141"/>
      <c r="L25" s="141"/>
    </row>
    <row r="26" spans="1:13" ht="214.5" customHeight="1" x14ac:dyDescent="0.25">
      <c r="A26" s="122"/>
      <c r="B26" s="122"/>
      <c r="C26" s="39" t="s">
        <v>83</v>
      </c>
      <c r="D26" s="39" t="s">
        <v>156</v>
      </c>
      <c r="E26" s="132"/>
      <c r="F26" s="132"/>
      <c r="G26" s="132"/>
      <c r="H26" s="126"/>
      <c r="I26" s="122"/>
      <c r="J26" s="141"/>
      <c r="K26" s="141"/>
      <c r="L26" s="141"/>
    </row>
    <row r="27" spans="1:13" ht="231" customHeight="1" x14ac:dyDescent="0.25">
      <c r="A27" s="122"/>
      <c r="B27" s="122"/>
      <c r="C27" s="39" t="s">
        <v>155</v>
      </c>
      <c r="D27" s="39" t="s">
        <v>97</v>
      </c>
      <c r="E27" s="132"/>
      <c r="F27" s="132"/>
      <c r="G27" s="132"/>
      <c r="H27" s="126"/>
      <c r="I27" s="122"/>
      <c r="J27" s="141"/>
      <c r="K27" s="141"/>
      <c r="L27" s="141"/>
    </row>
    <row r="28" spans="1:13" ht="172.5" customHeight="1" x14ac:dyDescent="0.25">
      <c r="A28" s="122"/>
      <c r="B28" s="123"/>
      <c r="C28" s="39" t="s">
        <v>181</v>
      </c>
      <c r="D28" s="39" t="s">
        <v>156</v>
      </c>
      <c r="E28" s="133"/>
      <c r="F28" s="133"/>
      <c r="G28" s="133"/>
      <c r="H28" s="127"/>
      <c r="I28" s="123"/>
      <c r="J28" s="142"/>
      <c r="K28" s="142"/>
      <c r="L28" s="142"/>
    </row>
    <row r="29" spans="1:13" ht="100.5" customHeight="1" x14ac:dyDescent="0.25">
      <c r="A29" s="59" t="s">
        <v>197</v>
      </c>
      <c r="B29" s="60" t="s">
        <v>98</v>
      </c>
      <c r="C29" s="39" t="s">
        <v>84</v>
      </c>
      <c r="D29" s="38" t="s">
        <v>63</v>
      </c>
      <c r="E29" s="12">
        <v>20</v>
      </c>
      <c r="F29" s="12">
        <v>20</v>
      </c>
      <c r="G29" s="12">
        <v>20</v>
      </c>
      <c r="H29" s="48" t="s">
        <v>85</v>
      </c>
      <c r="I29" s="40" t="s">
        <v>86</v>
      </c>
      <c r="J29" s="12">
        <v>110</v>
      </c>
      <c r="K29" s="12">
        <v>110</v>
      </c>
      <c r="L29" s="12">
        <v>110</v>
      </c>
      <c r="M29" t="s">
        <v>194</v>
      </c>
    </row>
    <row r="30" spans="1:13" ht="51" customHeight="1" x14ac:dyDescent="0.25">
      <c r="A30" s="128" t="s">
        <v>159</v>
      </c>
      <c r="B30" s="128"/>
      <c r="C30" s="128"/>
      <c r="D30" s="128"/>
      <c r="E30" s="80">
        <f>SUM(E20:E29)</f>
        <v>1320</v>
      </c>
      <c r="F30" s="80">
        <f t="shared" ref="F30:G30" si="0">SUM(F20:F29)</f>
        <v>2440</v>
      </c>
      <c r="G30" s="80">
        <f t="shared" si="0"/>
        <v>3560</v>
      </c>
      <c r="H30" s="17" t="s">
        <v>14</v>
      </c>
      <c r="I30" s="17" t="s">
        <v>14</v>
      </c>
      <c r="J30" s="17" t="s">
        <v>14</v>
      </c>
      <c r="K30" s="17" t="s">
        <v>14</v>
      </c>
      <c r="L30" s="17" t="s">
        <v>14</v>
      </c>
    </row>
    <row r="31" spans="1:13" ht="15.75" x14ac:dyDescent="0.25">
      <c r="A31" s="16" t="s">
        <v>7</v>
      </c>
      <c r="B31" s="158" t="s">
        <v>87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8"/>
    </row>
    <row r="32" spans="1:13" s="50" customFormat="1" ht="78" customHeight="1" x14ac:dyDescent="0.25">
      <c r="A32" s="121" t="s">
        <v>160</v>
      </c>
      <c r="B32" s="121" t="s">
        <v>88</v>
      </c>
      <c r="C32" s="61" t="s">
        <v>182</v>
      </c>
      <c r="D32" s="121" t="s">
        <v>100</v>
      </c>
      <c r="E32" s="131">
        <v>24</v>
      </c>
      <c r="F32" s="131">
        <v>39</v>
      </c>
      <c r="G32" s="131">
        <v>56</v>
      </c>
      <c r="H32" s="49" t="s">
        <v>164</v>
      </c>
      <c r="I32" s="67" t="s">
        <v>89</v>
      </c>
      <c r="J32" s="76">
        <v>2</v>
      </c>
      <c r="K32" s="76">
        <v>3</v>
      </c>
      <c r="L32" s="76">
        <v>4</v>
      </c>
    </row>
    <row r="33" spans="1:12" ht="228" customHeight="1" x14ac:dyDescent="0.25">
      <c r="A33" s="122"/>
      <c r="B33" s="122"/>
      <c r="C33" s="39" t="s">
        <v>90</v>
      </c>
      <c r="D33" s="122"/>
      <c r="E33" s="132"/>
      <c r="F33" s="132"/>
      <c r="G33" s="132"/>
      <c r="H33" s="74" t="s">
        <v>18</v>
      </c>
      <c r="I33" s="67" t="s">
        <v>163</v>
      </c>
      <c r="J33" s="76">
        <v>1</v>
      </c>
      <c r="K33" s="76">
        <v>1</v>
      </c>
      <c r="L33" s="76">
        <v>1</v>
      </c>
    </row>
    <row r="34" spans="1:12" ht="201" customHeight="1" x14ac:dyDescent="0.25">
      <c r="A34" s="57" t="s">
        <v>166</v>
      </c>
      <c r="B34" s="14" t="s">
        <v>91</v>
      </c>
      <c r="C34" s="39" t="s">
        <v>165</v>
      </c>
      <c r="D34" s="9" t="s">
        <v>99</v>
      </c>
      <c r="E34" s="70">
        <v>96</v>
      </c>
      <c r="F34" s="70">
        <v>106</v>
      </c>
      <c r="G34" s="70">
        <v>116</v>
      </c>
      <c r="H34" s="68" t="s">
        <v>92</v>
      </c>
      <c r="I34" s="67" t="s">
        <v>80</v>
      </c>
      <c r="J34" s="76">
        <v>4</v>
      </c>
      <c r="K34" s="76">
        <v>4</v>
      </c>
      <c r="L34" s="76">
        <v>4</v>
      </c>
    </row>
    <row r="35" spans="1:12" ht="49.5" customHeight="1" x14ac:dyDescent="0.25">
      <c r="A35" s="158" t="s">
        <v>167</v>
      </c>
      <c r="B35" s="158"/>
      <c r="C35" s="158"/>
      <c r="D35" s="158"/>
      <c r="E35" s="81">
        <f>E32+E34</f>
        <v>120</v>
      </c>
      <c r="F35" s="81">
        <f t="shared" ref="F35:G35" si="1">F32+F34</f>
        <v>145</v>
      </c>
      <c r="G35" s="81">
        <f t="shared" si="1"/>
        <v>172</v>
      </c>
      <c r="H35" s="25" t="s">
        <v>14</v>
      </c>
      <c r="I35" s="25" t="s">
        <v>14</v>
      </c>
      <c r="J35" s="16" t="s">
        <v>14</v>
      </c>
      <c r="K35" s="16" t="s">
        <v>14</v>
      </c>
      <c r="L35" s="25" t="s">
        <v>14</v>
      </c>
    </row>
    <row r="36" spans="1:12" ht="15.75" x14ac:dyDescent="0.25">
      <c r="A36" s="16" t="s">
        <v>170</v>
      </c>
      <c r="B36" s="158" t="s">
        <v>102</v>
      </c>
      <c r="C36" s="158"/>
      <c r="D36" s="158"/>
      <c r="E36" s="158"/>
      <c r="F36" s="158"/>
      <c r="G36" s="158"/>
      <c r="H36" s="158"/>
      <c r="I36" s="158"/>
      <c r="J36" s="158"/>
      <c r="K36" s="158"/>
      <c r="L36" s="158"/>
    </row>
    <row r="37" spans="1:12" s="4" customFormat="1" ht="139.5" customHeight="1" x14ac:dyDescent="0.25">
      <c r="A37" s="9" t="s">
        <v>171</v>
      </c>
      <c r="B37" s="11" t="s">
        <v>25</v>
      </c>
      <c r="C37" s="47" t="s">
        <v>24</v>
      </c>
      <c r="D37" s="45" t="s">
        <v>183</v>
      </c>
      <c r="E37" s="10" t="s">
        <v>14</v>
      </c>
      <c r="F37" s="10" t="s">
        <v>14</v>
      </c>
      <c r="G37" s="10" t="s">
        <v>14</v>
      </c>
      <c r="H37" s="47" t="s">
        <v>15</v>
      </c>
      <c r="I37" s="10" t="s">
        <v>11</v>
      </c>
      <c r="J37" s="21" t="s">
        <v>12</v>
      </c>
      <c r="K37" s="21" t="s">
        <v>12</v>
      </c>
      <c r="L37" s="21" t="s">
        <v>12</v>
      </c>
    </row>
    <row r="38" spans="1:12" ht="132" customHeight="1" x14ac:dyDescent="0.25">
      <c r="A38" s="121" t="s">
        <v>172</v>
      </c>
      <c r="B38" s="153" t="s">
        <v>26</v>
      </c>
      <c r="C38" s="47" t="s">
        <v>27</v>
      </c>
      <c r="D38" s="47" t="s">
        <v>184</v>
      </c>
      <c r="E38" s="154">
        <v>650</v>
      </c>
      <c r="F38" s="154">
        <v>650</v>
      </c>
      <c r="G38" s="154">
        <v>650</v>
      </c>
      <c r="H38" s="47" t="s">
        <v>16</v>
      </c>
      <c r="I38" s="17" t="s">
        <v>19</v>
      </c>
      <c r="J38" s="18" t="s">
        <v>168</v>
      </c>
      <c r="K38" s="18" t="s">
        <v>168</v>
      </c>
      <c r="L38" s="18" t="s">
        <v>168</v>
      </c>
    </row>
    <row r="39" spans="1:12" ht="182.25" customHeight="1" x14ac:dyDescent="0.25">
      <c r="A39" s="122"/>
      <c r="B39" s="153"/>
      <c r="C39" s="47" t="s">
        <v>28</v>
      </c>
      <c r="D39" s="47" t="s">
        <v>185</v>
      </c>
      <c r="E39" s="155"/>
      <c r="F39" s="155"/>
      <c r="G39" s="155"/>
      <c r="H39" s="47" t="s">
        <v>169</v>
      </c>
      <c r="I39" s="17" t="s">
        <v>19</v>
      </c>
      <c r="J39" s="15">
        <v>75</v>
      </c>
      <c r="K39" s="15">
        <v>80</v>
      </c>
      <c r="L39" s="15">
        <v>85</v>
      </c>
    </row>
    <row r="40" spans="1:12" ht="134.25" customHeight="1" x14ac:dyDescent="0.25">
      <c r="A40" s="122"/>
      <c r="B40" s="153"/>
      <c r="C40" s="47" t="s">
        <v>13</v>
      </c>
      <c r="D40" s="47" t="s">
        <v>184</v>
      </c>
      <c r="E40" s="73" t="s">
        <v>14</v>
      </c>
      <c r="F40" s="73" t="s">
        <v>14</v>
      </c>
      <c r="G40" s="73" t="s">
        <v>14</v>
      </c>
      <c r="H40" s="47" t="s">
        <v>17</v>
      </c>
      <c r="I40" s="24" t="s">
        <v>19</v>
      </c>
      <c r="J40" s="15">
        <v>100</v>
      </c>
      <c r="K40" s="15">
        <v>100</v>
      </c>
      <c r="L40" s="15">
        <v>100</v>
      </c>
    </row>
    <row r="41" spans="1:12" ht="114" customHeight="1" x14ac:dyDescent="0.25">
      <c r="A41" s="122"/>
      <c r="B41" s="153"/>
      <c r="C41" s="125" t="s">
        <v>186</v>
      </c>
      <c r="D41" s="125" t="s">
        <v>29</v>
      </c>
      <c r="E41" s="137" t="s">
        <v>14</v>
      </c>
      <c r="F41" s="137" t="s">
        <v>14</v>
      </c>
      <c r="G41" s="137" t="s">
        <v>14</v>
      </c>
      <c r="H41" s="121" t="s">
        <v>18</v>
      </c>
      <c r="I41" s="121" t="s">
        <v>20</v>
      </c>
      <c r="J41" s="140">
        <v>2</v>
      </c>
      <c r="K41" s="140">
        <v>2</v>
      </c>
      <c r="L41" s="140">
        <v>2</v>
      </c>
    </row>
    <row r="42" spans="1:12" ht="87" customHeight="1" x14ac:dyDescent="0.25">
      <c r="A42" s="122"/>
      <c r="B42" s="153"/>
      <c r="C42" s="127"/>
      <c r="D42" s="127"/>
      <c r="E42" s="139"/>
      <c r="F42" s="139"/>
      <c r="G42" s="139"/>
      <c r="H42" s="123"/>
      <c r="I42" s="123"/>
      <c r="J42" s="142"/>
      <c r="K42" s="142"/>
      <c r="L42" s="142"/>
    </row>
    <row r="43" spans="1:12" ht="260.25" customHeight="1" x14ac:dyDescent="0.25">
      <c r="A43" s="121" t="s">
        <v>173</v>
      </c>
      <c r="B43" s="153" t="s">
        <v>30</v>
      </c>
      <c r="C43" s="45" t="s">
        <v>31</v>
      </c>
      <c r="D43" s="45" t="s">
        <v>187</v>
      </c>
      <c r="E43" s="73" t="s">
        <v>14</v>
      </c>
      <c r="F43" s="73" t="s">
        <v>14</v>
      </c>
      <c r="G43" s="73" t="s">
        <v>14</v>
      </c>
      <c r="H43" s="39" t="s">
        <v>21</v>
      </c>
      <c r="I43" s="9" t="s">
        <v>22</v>
      </c>
      <c r="J43" s="15">
        <v>0</v>
      </c>
      <c r="K43" s="15">
        <v>0</v>
      </c>
      <c r="L43" s="15">
        <v>0</v>
      </c>
    </row>
    <row r="44" spans="1:12" ht="117" customHeight="1" x14ac:dyDescent="0.25">
      <c r="A44" s="122"/>
      <c r="B44" s="153"/>
      <c r="C44" s="45" t="s">
        <v>33</v>
      </c>
      <c r="D44" s="45" t="s">
        <v>188</v>
      </c>
      <c r="E44" s="73" t="s">
        <v>14</v>
      </c>
      <c r="F44" s="73" t="s">
        <v>14</v>
      </c>
      <c r="G44" s="73" t="s">
        <v>14</v>
      </c>
      <c r="H44" s="39" t="s">
        <v>114</v>
      </c>
      <c r="I44" s="9" t="s">
        <v>19</v>
      </c>
      <c r="J44" s="15">
        <v>100</v>
      </c>
      <c r="K44" s="15">
        <v>100</v>
      </c>
      <c r="L44" s="15">
        <v>100</v>
      </c>
    </row>
    <row r="45" spans="1:12" ht="98.25" customHeight="1" x14ac:dyDescent="0.25">
      <c r="A45" s="122"/>
      <c r="B45" s="153"/>
      <c r="C45" s="45" t="s">
        <v>115</v>
      </c>
      <c r="D45" s="45" t="s">
        <v>189</v>
      </c>
      <c r="E45" s="73" t="s">
        <v>14</v>
      </c>
      <c r="F45" s="73" t="s">
        <v>14</v>
      </c>
      <c r="G45" s="73" t="s">
        <v>14</v>
      </c>
      <c r="H45" s="39" t="s">
        <v>121</v>
      </c>
      <c r="I45" s="67" t="s">
        <v>22</v>
      </c>
      <c r="J45" s="15">
        <v>0</v>
      </c>
      <c r="K45" s="15">
        <v>0</v>
      </c>
      <c r="L45" s="15">
        <v>0</v>
      </c>
    </row>
    <row r="46" spans="1:12" ht="132.75" customHeight="1" x14ac:dyDescent="0.25">
      <c r="A46" s="123"/>
      <c r="B46" s="153"/>
      <c r="C46" s="39" t="s">
        <v>32</v>
      </c>
      <c r="D46" s="45" t="s">
        <v>198</v>
      </c>
      <c r="E46" s="73" t="s">
        <v>14</v>
      </c>
      <c r="F46" s="73" t="s">
        <v>14</v>
      </c>
      <c r="G46" s="73" t="s">
        <v>14</v>
      </c>
      <c r="H46" s="39" t="s">
        <v>23</v>
      </c>
      <c r="I46" s="9" t="s">
        <v>22</v>
      </c>
      <c r="J46" s="15">
        <v>0</v>
      </c>
      <c r="K46" s="15">
        <v>0</v>
      </c>
      <c r="L46" s="15">
        <v>0</v>
      </c>
    </row>
    <row r="47" spans="1:12" ht="51.75" customHeight="1" x14ac:dyDescent="0.25">
      <c r="A47" s="128" t="s">
        <v>174</v>
      </c>
      <c r="B47" s="128"/>
      <c r="C47" s="128"/>
      <c r="D47" s="128"/>
      <c r="E47" s="80">
        <f>E38</f>
        <v>650</v>
      </c>
      <c r="F47" s="80">
        <f t="shared" ref="F47:G47" si="2">F38</f>
        <v>650</v>
      </c>
      <c r="G47" s="80">
        <f t="shared" si="2"/>
        <v>650</v>
      </c>
      <c r="H47" s="17" t="s">
        <v>14</v>
      </c>
      <c r="I47" s="17" t="s">
        <v>14</v>
      </c>
      <c r="J47" s="24" t="s">
        <v>14</v>
      </c>
      <c r="K47" s="24" t="s">
        <v>14</v>
      </c>
      <c r="L47" s="24" t="s">
        <v>14</v>
      </c>
    </row>
    <row r="48" spans="1:12" ht="51.75" customHeight="1" x14ac:dyDescent="0.25">
      <c r="A48" s="128" t="s">
        <v>122</v>
      </c>
      <c r="B48" s="128"/>
      <c r="C48" s="128"/>
      <c r="D48" s="128"/>
      <c r="E48" s="82">
        <f>E30+E35+E47+E15</f>
        <v>2164</v>
      </c>
      <c r="F48" s="82">
        <f t="shared" ref="F48:G48" si="3">F30+F35+F47+F15</f>
        <v>3317</v>
      </c>
      <c r="G48" s="82">
        <f t="shared" si="3"/>
        <v>4472</v>
      </c>
      <c r="H48" s="17" t="s">
        <v>14</v>
      </c>
      <c r="I48" s="17" t="s">
        <v>14</v>
      </c>
      <c r="J48" s="24" t="s">
        <v>14</v>
      </c>
      <c r="K48" s="24" t="s">
        <v>14</v>
      </c>
      <c r="L48" s="24" t="s">
        <v>14</v>
      </c>
    </row>
    <row r="49" spans="1:22" ht="30" customHeight="1" x14ac:dyDescent="0.25">
      <c r="A49" s="16" t="s">
        <v>34</v>
      </c>
      <c r="B49" s="124" t="s">
        <v>106</v>
      </c>
      <c r="C49" s="124"/>
      <c r="D49" s="124"/>
      <c r="E49" s="124"/>
      <c r="F49" s="124"/>
      <c r="G49" s="124"/>
      <c r="H49" s="124"/>
      <c r="I49" s="124"/>
      <c r="J49" s="124"/>
      <c r="K49" s="124"/>
      <c r="L49" s="124"/>
    </row>
    <row r="50" spans="1:22" ht="15.75" customHeight="1" x14ac:dyDescent="0.25">
      <c r="A50" s="16" t="s">
        <v>8</v>
      </c>
      <c r="B50" s="124" t="s">
        <v>35</v>
      </c>
      <c r="C50" s="124"/>
      <c r="D50" s="124"/>
      <c r="E50" s="124"/>
      <c r="F50" s="124"/>
      <c r="G50" s="124"/>
      <c r="H50" s="124"/>
      <c r="I50" s="124"/>
      <c r="J50" s="124"/>
      <c r="K50" s="124"/>
      <c r="L50" s="124"/>
    </row>
    <row r="51" spans="1:22" ht="96.75" customHeight="1" x14ac:dyDescent="0.25">
      <c r="A51" s="137" t="s">
        <v>36</v>
      </c>
      <c r="B51" s="134" t="s">
        <v>37</v>
      </c>
      <c r="C51" s="96" t="s">
        <v>38</v>
      </c>
      <c r="D51" s="97" t="s">
        <v>190</v>
      </c>
      <c r="E51" s="94" t="s">
        <v>14</v>
      </c>
      <c r="F51" s="94" t="s">
        <v>14</v>
      </c>
      <c r="G51" s="94" t="s">
        <v>14</v>
      </c>
      <c r="H51" s="95" t="s">
        <v>11</v>
      </c>
      <c r="I51" s="95" t="s">
        <v>12</v>
      </c>
      <c r="J51" s="95" t="s">
        <v>12</v>
      </c>
      <c r="K51" s="95" t="s">
        <v>12</v>
      </c>
      <c r="L51" s="95" t="s">
        <v>12</v>
      </c>
      <c r="M51" s="100"/>
      <c r="N51" s="101"/>
      <c r="O51" s="102"/>
      <c r="P51" s="102"/>
      <c r="Q51" s="102"/>
      <c r="R51" s="100"/>
      <c r="S51" s="103"/>
      <c r="T51" s="104"/>
      <c r="U51" s="104"/>
      <c r="V51" s="104"/>
    </row>
    <row r="52" spans="1:22" ht="236.25" x14ac:dyDescent="0.25">
      <c r="A52" s="138"/>
      <c r="B52" s="135"/>
      <c r="C52" s="85" t="s">
        <v>207</v>
      </c>
      <c r="D52" s="87" t="s">
        <v>208</v>
      </c>
      <c r="E52" s="86" t="s">
        <v>14</v>
      </c>
      <c r="F52" s="86" t="s">
        <v>14</v>
      </c>
      <c r="G52" s="86" t="s">
        <v>14</v>
      </c>
      <c r="H52" s="85" t="s">
        <v>210</v>
      </c>
      <c r="I52" s="76" t="s">
        <v>11</v>
      </c>
      <c r="J52" s="76" t="s">
        <v>12</v>
      </c>
      <c r="K52" s="76" t="s">
        <v>12</v>
      </c>
      <c r="L52" s="76" t="s">
        <v>12</v>
      </c>
    </row>
    <row r="53" spans="1:22" ht="212.25" customHeight="1" x14ac:dyDescent="0.25">
      <c r="A53" s="139"/>
      <c r="B53" s="136"/>
      <c r="C53" s="47" t="s">
        <v>175</v>
      </c>
      <c r="D53" s="51" t="s">
        <v>191</v>
      </c>
      <c r="E53" s="12" t="s">
        <v>14</v>
      </c>
      <c r="F53" s="55" t="s">
        <v>14</v>
      </c>
      <c r="G53" s="55" t="s">
        <v>14</v>
      </c>
      <c r="H53" s="54" t="s">
        <v>211</v>
      </c>
      <c r="I53" s="15" t="s">
        <v>11</v>
      </c>
      <c r="J53" s="15" t="s">
        <v>12</v>
      </c>
      <c r="K53" s="15" t="s">
        <v>12</v>
      </c>
      <c r="L53" s="15" t="s">
        <v>12</v>
      </c>
    </row>
    <row r="54" spans="1:22" ht="126" customHeight="1" x14ac:dyDescent="0.25">
      <c r="A54" s="89" t="s">
        <v>196</v>
      </c>
      <c r="B54" s="88" t="s">
        <v>209</v>
      </c>
      <c r="C54" s="85" t="s">
        <v>41</v>
      </c>
      <c r="D54" s="85" t="s">
        <v>192</v>
      </c>
      <c r="E54" s="86" t="s">
        <v>14</v>
      </c>
      <c r="F54" s="86" t="s">
        <v>14</v>
      </c>
      <c r="G54" s="86" t="s">
        <v>14</v>
      </c>
      <c r="H54" s="88" t="s">
        <v>212</v>
      </c>
      <c r="I54" s="76" t="s">
        <v>11</v>
      </c>
      <c r="J54" s="76" t="s">
        <v>12</v>
      </c>
      <c r="K54" s="76" t="s">
        <v>12</v>
      </c>
      <c r="L54" s="76" t="s">
        <v>12</v>
      </c>
    </row>
    <row r="55" spans="1:22" s="50" customFormat="1" ht="159.75" customHeight="1" x14ac:dyDescent="0.25">
      <c r="A55" s="106" t="s">
        <v>206</v>
      </c>
      <c r="B55" s="107" t="s">
        <v>220</v>
      </c>
      <c r="C55" s="115" t="s">
        <v>233</v>
      </c>
      <c r="D55" s="107" t="s">
        <v>221</v>
      </c>
      <c r="E55" s="105" t="s">
        <v>14</v>
      </c>
      <c r="F55" s="105" t="s">
        <v>14</v>
      </c>
      <c r="G55" s="105" t="s">
        <v>14</v>
      </c>
      <c r="H55" s="88" t="s">
        <v>231</v>
      </c>
      <c r="I55" s="76" t="s">
        <v>11</v>
      </c>
      <c r="J55" s="76" t="s">
        <v>12</v>
      </c>
      <c r="K55" s="76" t="s">
        <v>44</v>
      </c>
      <c r="L55" s="76" t="s">
        <v>44</v>
      </c>
      <c r="M55" s="116"/>
    </row>
    <row r="56" spans="1:22" s="50" customFormat="1" ht="165.75" customHeight="1" x14ac:dyDescent="0.25">
      <c r="A56" s="106" t="s">
        <v>219</v>
      </c>
      <c r="B56" s="107" t="s">
        <v>230</v>
      </c>
      <c r="C56" s="107" t="s">
        <v>232</v>
      </c>
      <c r="D56" s="107" t="s">
        <v>221</v>
      </c>
      <c r="E56" s="105" t="s">
        <v>14</v>
      </c>
      <c r="F56" s="105" t="s">
        <v>14</v>
      </c>
      <c r="G56" s="105" t="s">
        <v>14</v>
      </c>
      <c r="H56" s="88" t="s">
        <v>234</v>
      </c>
      <c r="I56" s="76" t="s">
        <v>11</v>
      </c>
      <c r="J56" s="76" t="s">
        <v>12</v>
      </c>
      <c r="K56" s="76" t="s">
        <v>44</v>
      </c>
      <c r="L56" s="76" t="s">
        <v>44</v>
      </c>
      <c r="M56" s="116"/>
    </row>
    <row r="57" spans="1:22" ht="150.75" customHeight="1" x14ac:dyDescent="0.25">
      <c r="A57" s="57" t="s">
        <v>229</v>
      </c>
      <c r="B57" s="107" t="s">
        <v>64</v>
      </c>
      <c r="C57" s="47" t="s">
        <v>41</v>
      </c>
      <c r="D57" s="47" t="s">
        <v>192</v>
      </c>
      <c r="E57" s="12" t="s">
        <v>14</v>
      </c>
      <c r="F57" s="12" t="s">
        <v>14</v>
      </c>
      <c r="G57" s="12" t="s">
        <v>14</v>
      </c>
      <c r="H57" s="54" t="s">
        <v>65</v>
      </c>
      <c r="I57" s="53" t="s">
        <v>11</v>
      </c>
      <c r="J57" s="53" t="s">
        <v>12</v>
      </c>
      <c r="K57" s="53" t="s">
        <v>12</v>
      </c>
      <c r="L57" s="53" t="s">
        <v>12</v>
      </c>
    </row>
    <row r="58" spans="1:22" s="26" customFormat="1" ht="31.5" customHeight="1" x14ac:dyDescent="0.25">
      <c r="A58" s="124" t="s">
        <v>123</v>
      </c>
      <c r="B58" s="124"/>
      <c r="C58" s="124"/>
      <c r="D58" s="124"/>
      <c r="E58" s="25" t="s">
        <v>14</v>
      </c>
      <c r="F58" s="25" t="s">
        <v>14</v>
      </c>
      <c r="G58" s="25" t="s">
        <v>14</v>
      </c>
      <c r="H58" s="20" t="s">
        <v>14</v>
      </c>
      <c r="I58" s="20" t="s">
        <v>14</v>
      </c>
      <c r="J58" s="20" t="s">
        <v>14</v>
      </c>
      <c r="K58" s="20" t="s">
        <v>14</v>
      </c>
      <c r="L58" s="20" t="s">
        <v>14</v>
      </c>
    </row>
    <row r="59" spans="1:22" ht="15.75" x14ac:dyDescent="0.25">
      <c r="A59" s="20" t="s">
        <v>10</v>
      </c>
      <c r="B59" s="124" t="s">
        <v>42</v>
      </c>
      <c r="C59" s="124"/>
      <c r="D59" s="124"/>
      <c r="E59" s="124"/>
      <c r="F59" s="124"/>
      <c r="G59" s="124"/>
      <c r="H59" s="124"/>
      <c r="I59" s="124"/>
      <c r="J59" s="124"/>
      <c r="K59" s="124"/>
      <c r="L59" s="124"/>
    </row>
    <row r="60" spans="1:22" ht="15" customHeight="1" x14ac:dyDescent="0.25">
      <c r="A60" s="137" t="s">
        <v>43</v>
      </c>
      <c r="B60" s="137" t="s">
        <v>46</v>
      </c>
      <c r="C60" s="144" t="s">
        <v>47</v>
      </c>
      <c r="D60" s="144" t="s">
        <v>193</v>
      </c>
      <c r="E60" s="129" t="s">
        <v>14</v>
      </c>
      <c r="F60" s="129" t="s">
        <v>14</v>
      </c>
      <c r="G60" s="129" t="s">
        <v>14</v>
      </c>
      <c r="H60" s="144" t="s">
        <v>48</v>
      </c>
      <c r="I60" s="130" t="s">
        <v>19</v>
      </c>
      <c r="J60" s="130">
        <v>100</v>
      </c>
      <c r="K60" s="130">
        <v>100</v>
      </c>
      <c r="L60" s="130">
        <v>100</v>
      </c>
    </row>
    <row r="61" spans="1:22" ht="145.5" customHeight="1" x14ac:dyDescent="0.25">
      <c r="A61" s="138"/>
      <c r="B61" s="138"/>
      <c r="C61" s="144"/>
      <c r="D61" s="144"/>
      <c r="E61" s="129"/>
      <c r="F61" s="129"/>
      <c r="G61" s="129"/>
      <c r="H61" s="144"/>
      <c r="I61" s="130"/>
      <c r="J61" s="130"/>
      <c r="K61" s="130"/>
      <c r="L61" s="130"/>
    </row>
    <row r="62" spans="1:22" ht="219.75" customHeight="1" x14ac:dyDescent="0.25">
      <c r="A62" s="138"/>
      <c r="B62" s="138"/>
      <c r="C62" s="47" t="s">
        <v>66</v>
      </c>
      <c r="D62" s="47" t="s">
        <v>67</v>
      </c>
      <c r="E62" s="12" t="s">
        <v>14</v>
      </c>
      <c r="F62" s="12" t="s">
        <v>14</v>
      </c>
      <c r="G62" s="12" t="s">
        <v>14</v>
      </c>
      <c r="H62" s="47" t="s">
        <v>49</v>
      </c>
      <c r="I62" s="53" t="s">
        <v>11</v>
      </c>
      <c r="J62" s="53" t="s">
        <v>12</v>
      </c>
      <c r="K62" s="53" t="s">
        <v>12</v>
      </c>
      <c r="L62" s="53" t="s">
        <v>12</v>
      </c>
    </row>
    <row r="63" spans="1:22" ht="131.25" customHeight="1" x14ac:dyDescent="0.25">
      <c r="A63" s="138"/>
      <c r="B63" s="138"/>
      <c r="C63" s="112" t="s">
        <v>203</v>
      </c>
      <c r="D63" s="137" t="s">
        <v>204</v>
      </c>
      <c r="E63" s="113">
        <f>SUM(E66+E69)</f>
        <v>5404.3</v>
      </c>
      <c r="F63" s="113">
        <f t="shared" ref="F63:G63" si="4">SUM(F66+F69)</f>
        <v>5404.3</v>
      </c>
      <c r="G63" s="113">
        <f t="shared" si="4"/>
        <v>5404.3</v>
      </c>
      <c r="H63" s="137" t="s">
        <v>40</v>
      </c>
      <c r="I63" s="137" t="s">
        <v>39</v>
      </c>
      <c r="J63" s="52">
        <f>SUM(J66:J69)</f>
        <v>15.650000000000002</v>
      </c>
      <c r="K63" s="65">
        <f t="shared" ref="K63:L63" si="5">SUM(K66:K69)</f>
        <v>0</v>
      </c>
      <c r="L63" s="65">
        <f t="shared" si="5"/>
        <v>0</v>
      </c>
    </row>
    <row r="64" spans="1:22" ht="36" customHeight="1" x14ac:dyDescent="0.25">
      <c r="A64" s="138"/>
      <c r="B64" s="138"/>
      <c r="C64" s="74" t="s">
        <v>225</v>
      </c>
      <c r="D64" s="138"/>
      <c r="E64" s="75">
        <f t="shared" ref="E64:G64" si="6">SUM(E67+E70)</f>
        <v>2989.2999999999997</v>
      </c>
      <c r="F64" s="75">
        <f t="shared" si="6"/>
        <v>2989.2999999999997</v>
      </c>
      <c r="G64" s="75">
        <f t="shared" si="6"/>
        <v>2989.2999999999997</v>
      </c>
      <c r="H64" s="138"/>
      <c r="I64" s="138"/>
      <c r="J64" s="99"/>
      <c r="K64" s="99"/>
      <c r="L64" s="99"/>
    </row>
    <row r="65" spans="1:16" ht="36.75" customHeight="1" x14ac:dyDescent="0.25">
      <c r="A65" s="138"/>
      <c r="B65" s="138"/>
      <c r="C65" s="74" t="s">
        <v>226</v>
      </c>
      <c r="D65" s="138"/>
      <c r="E65" s="75">
        <f t="shared" ref="E65:G65" si="7">SUM(E68+E71)</f>
        <v>2415</v>
      </c>
      <c r="F65" s="75">
        <f t="shared" si="7"/>
        <v>2415</v>
      </c>
      <c r="G65" s="75">
        <f t="shared" si="7"/>
        <v>2415</v>
      </c>
      <c r="H65" s="138"/>
      <c r="I65" s="138"/>
      <c r="J65" s="99"/>
      <c r="K65" s="99"/>
      <c r="L65" s="99"/>
    </row>
    <row r="66" spans="1:16" ht="35.25" customHeight="1" x14ac:dyDescent="0.25">
      <c r="A66" s="138"/>
      <c r="B66" s="138"/>
      <c r="C66" s="110" t="s">
        <v>224</v>
      </c>
      <c r="D66" s="138"/>
      <c r="E66" s="109">
        <f>E67+E68</f>
        <v>5086.1000000000004</v>
      </c>
      <c r="F66" s="109">
        <f>F67+F68</f>
        <v>5086.1000000000004</v>
      </c>
      <c r="G66" s="109">
        <f>G67+G68</f>
        <v>5086.1000000000004</v>
      </c>
      <c r="H66" s="138"/>
      <c r="I66" s="138"/>
      <c r="J66" s="77">
        <f>J68+J67</f>
        <v>7.55</v>
      </c>
      <c r="K66" s="65">
        <v>0</v>
      </c>
      <c r="L66" s="65">
        <v>0</v>
      </c>
    </row>
    <row r="67" spans="1:16" ht="25.5" customHeight="1" x14ac:dyDescent="0.25">
      <c r="A67" s="138"/>
      <c r="B67" s="138"/>
      <c r="C67" s="74" t="s">
        <v>225</v>
      </c>
      <c r="D67" s="138"/>
      <c r="E67" s="99">
        <v>2671.1</v>
      </c>
      <c r="F67" s="99">
        <v>2671.1</v>
      </c>
      <c r="G67" s="99">
        <v>2671.1</v>
      </c>
      <c r="H67" s="138"/>
      <c r="I67" s="138"/>
      <c r="J67" s="77">
        <v>4</v>
      </c>
      <c r="K67" s="99">
        <v>0</v>
      </c>
      <c r="L67" s="99">
        <v>0</v>
      </c>
    </row>
    <row r="68" spans="1:16" ht="35.25" customHeight="1" x14ac:dyDescent="0.25">
      <c r="A68" s="138"/>
      <c r="B68" s="138"/>
      <c r="C68" s="74" t="s">
        <v>226</v>
      </c>
      <c r="D68" s="138"/>
      <c r="E68" s="99">
        <v>2415</v>
      </c>
      <c r="F68" s="99">
        <v>2415</v>
      </c>
      <c r="G68" s="99">
        <v>2415</v>
      </c>
      <c r="H68" s="138"/>
      <c r="I68" s="138"/>
      <c r="J68" s="77">
        <v>3.55</v>
      </c>
      <c r="K68" s="99">
        <v>0</v>
      </c>
      <c r="L68" s="99">
        <v>0</v>
      </c>
    </row>
    <row r="69" spans="1:16" ht="48" customHeight="1" x14ac:dyDescent="0.25">
      <c r="A69" s="138"/>
      <c r="B69" s="138"/>
      <c r="C69" s="111" t="s">
        <v>227</v>
      </c>
      <c r="D69" s="138"/>
      <c r="E69" s="114">
        <f>E70+E71</f>
        <v>318.2</v>
      </c>
      <c r="F69" s="114">
        <f t="shared" ref="F69:G69" si="8">F70+F71</f>
        <v>318.2</v>
      </c>
      <c r="G69" s="114">
        <f t="shared" si="8"/>
        <v>318.2</v>
      </c>
      <c r="H69" s="138"/>
      <c r="I69" s="138"/>
      <c r="J69" s="77">
        <v>0.55000000000000004</v>
      </c>
      <c r="K69" s="65">
        <v>0</v>
      </c>
      <c r="L69" s="65">
        <v>0</v>
      </c>
    </row>
    <row r="70" spans="1:16" ht="36" customHeight="1" x14ac:dyDescent="0.25">
      <c r="A70" s="138"/>
      <c r="B70" s="138"/>
      <c r="C70" s="74" t="s">
        <v>225</v>
      </c>
      <c r="D70" s="138"/>
      <c r="E70" s="75">
        <v>318.2</v>
      </c>
      <c r="F70" s="75">
        <v>318.2</v>
      </c>
      <c r="G70" s="75">
        <v>318.2</v>
      </c>
      <c r="H70" s="138"/>
      <c r="I70" s="138"/>
      <c r="J70" s="77">
        <v>0.55000000000000004</v>
      </c>
      <c r="K70" s="99">
        <v>0</v>
      </c>
      <c r="L70" s="99">
        <v>0</v>
      </c>
    </row>
    <row r="71" spans="1:16" ht="36" customHeight="1" x14ac:dyDescent="0.25">
      <c r="A71" s="139"/>
      <c r="B71" s="139"/>
      <c r="C71" s="74" t="s">
        <v>226</v>
      </c>
      <c r="D71" s="139"/>
      <c r="E71" s="75">
        <v>0</v>
      </c>
      <c r="F71" s="75">
        <v>0</v>
      </c>
      <c r="G71" s="75">
        <v>0</v>
      </c>
      <c r="H71" s="139"/>
      <c r="I71" s="139"/>
      <c r="J71" s="77">
        <v>0</v>
      </c>
      <c r="K71" s="99"/>
      <c r="L71" s="99">
        <v>0</v>
      </c>
    </row>
    <row r="72" spans="1:16" ht="193.5" customHeight="1" x14ac:dyDescent="0.25">
      <c r="A72" s="57" t="s">
        <v>45</v>
      </c>
      <c r="B72" s="47" t="s">
        <v>217</v>
      </c>
      <c r="C72" s="47" t="s">
        <v>68</v>
      </c>
      <c r="D72" s="47" t="s">
        <v>199</v>
      </c>
      <c r="E72" s="12">
        <v>500</v>
      </c>
      <c r="F72" s="12">
        <v>600</v>
      </c>
      <c r="G72" s="12">
        <v>700</v>
      </c>
      <c r="H72" s="47" t="s">
        <v>218</v>
      </c>
      <c r="I72" s="53" t="s">
        <v>19</v>
      </c>
      <c r="J72" s="53">
        <v>4.9000000000000004</v>
      </c>
      <c r="K72" s="53">
        <v>5</v>
      </c>
      <c r="L72" s="53">
        <v>5.0999999999999996</v>
      </c>
    </row>
    <row r="73" spans="1:16" s="26" customFormat="1" ht="33" customHeight="1" x14ac:dyDescent="0.25">
      <c r="A73" s="124" t="s">
        <v>124</v>
      </c>
      <c r="B73" s="124"/>
      <c r="C73" s="124"/>
      <c r="D73" s="124"/>
      <c r="E73" s="78">
        <f>E63+E72</f>
        <v>5904.3</v>
      </c>
      <c r="F73" s="78">
        <f t="shared" ref="F73:G73" si="9">F63+F72</f>
        <v>6004.3</v>
      </c>
      <c r="G73" s="78">
        <f t="shared" si="9"/>
        <v>6104.3</v>
      </c>
      <c r="H73" s="20" t="s">
        <v>14</v>
      </c>
      <c r="I73" s="20" t="s">
        <v>14</v>
      </c>
      <c r="J73" s="20" t="s">
        <v>14</v>
      </c>
      <c r="K73" s="20" t="s">
        <v>14</v>
      </c>
      <c r="L73" s="20" t="s">
        <v>14</v>
      </c>
    </row>
    <row r="74" spans="1:16" s="26" customFormat="1" ht="35.25" customHeight="1" x14ac:dyDescent="0.25">
      <c r="A74" s="28" t="s">
        <v>50</v>
      </c>
      <c r="B74" s="124" t="s">
        <v>125</v>
      </c>
      <c r="C74" s="124"/>
      <c r="D74" s="124"/>
      <c r="E74" s="124"/>
      <c r="F74" s="124"/>
      <c r="G74" s="124"/>
      <c r="H74" s="124"/>
      <c r="I74" s="124"/>
      <c r="J74" s="124"/>
      <c r="K74" s="124"/>
      <c r="L74" s="124"/>
    </row>
    <row r="75" spans="1:16" s="50" customFormat="1" ht="80.25" customHeight="1" x14ac:dyDescent="0.25">
      <c r="A75" s="137" t="s">
        <v>112</v>
      </c>
      <c r="B75" s="145" t="s">
        <v>69</v>
      </c>
      <c r="C75" s="145" t="s">
        <v>51</v>
      </c>
      <c r="D75" s="145" t="s">
        <v>116</v>
      </c>
      <c r="E75" s="129">
        <v>787</v>
      </c>
      <c r="F75" s="129">
        <v>798</v>
      </c>
      <c r="G75" s="129">
        <v>809</v>
      </c>
      <c r="H75" s="152" t="s">
        <v>70</v>
      </c>
      <c r="I75" s="73" t="s">
        <v>52</v>
      </c>
      <c r="J75" s="76">
        <v>66000</v>
      </c>
      <c r="K75" s="70">
        <v>67000</v>
      </c>
      <c r="L75" s="70">
        <v>68000</v>
      </c>
    </row>
    <row r="76" spans="1:16" s="50" customFormat="1" ht="31.5" customHeight="1" x14ac:dyDescent="0.25">
      <c r="A76" s="139"/>
      <c r="B76" s="145"/>
      <c r="C76" s="145"/>
      <c r="D76" s="145"/>
      <c r="E76" s="129"/>
      <c r="F76" s="129"/>
      <c r="G76" s="129"/>
      <c r="H76" s="152"/>
      <c r="I76" s="73" t="s">
        <v>53</v>
      </c>
      <c r="J76" s="73">
        <v>10</v>
      </c>
      <c r="K76" s="70">
        <v>10</v>
      </c>
      <c r="L76" s="70">
        <v>10</v>
      </c>
    </row>
    <row r="77" spans="1:16" s="50" customFormat="1" ht="109.5" customHeight="1" x14ac:dyDescent="0.25">
      <c r="A77" s="57" t="s">
        <v>113</v>
      </c>
      <c r="B77" s="74" t="s">
        <v>55</v>
      </c>
      <c r="C77" s="74" t="s">
        <v>56</v>
      </c>
      <c r="D77" s="69" t="s">
        <v>71</v>
      </c>
      <c r="E77" s="70">
        <v>1500</v>
      </c>
      <c r="F77" s="70">
        <v>1600</v>
      </c>
      <c r="G77" s="70">
        <v>1700</v>
      </c>
      <c r="H77" s="66" t="s">
        <v>54</v>
      </c>
      <c r="I77" s="73" t="s">
        <v>11</v>
      </c>
      <c r="J77" s="73" t="s">
        <v>12</v>
      </c>
      <c r="K77" s="73" t="s">
        <v>12</v>
      </c>
      <c r="L77" s="73" t="s">
        <v>12</v>
      </c>
      <c r="O77" s="137" t="s">
        <v>176</v>
      </c>
      <c r="P77" t="s">
        <v>103</v>
      </c>
    </row>
    <row r="78" spans="1:16" s="50" customFormat="1" ht="33.75" customHeight="1" x14ac:dyDescent="0.25">
      <c r="A78" s="124" t="s">
        <v>126</v>
      </c>
      <c r="B78" s="124"/>
      <c r="C78" s="124"/>
      <c r="D78" s="124"/>
      <c r="E78" s="78">
        <f>E75+E77</f>
        <v>2287</v>
      </c>
      <c r="F78" s="78">
        <f t="shared" ref="F78:G78" si="10">F75+F77</f>
        <v>2398</v>
      </c>
      <c r="G78" s="78">
        <f t="shared" si="10"/>
        <v>2509</v>
      </c>
      <c r="H78" s="20" t="s">
        <v>14</v>
      </c>
      <c r="I78" s="20" t="s">
        <v>14</v>
      </c>
      <c r="J78" s="20" t="s">
        <v>14</v>
      </c>
      <c r="K78" s="20" t="s">
        <v>14</v>
      </c>
      <c r="L78" s="20" t="s">
        <v>14</v>
      </c>
      <c r="O78" s="138"/>
    </row>
    <row r="79" spans="1:16" s="50" customFormat="1" ht="34.5" customHeight="1" x14ac:dyDescent="0.25">
      <c r="A79" s="124" t="s">
        <v>118</v>
      </c>
      <c r="B79" s="124"/>
      <c r="C79" s="124"/>
      <c r="D79" s="124"/>
      <c r="E79" s="83">
        <f>E73+E78</f>
        <v>8191.3</v>
      </c>
      <c r="F79" s="83">
        <f t="shared" ref="F79:G79" si="11">F73+F78</f>
        <v>8402.2999999999993</v>
      </c>
      <c r="G79" s="83">
        <f t="shared" si="11"/>
        <v>8613.2999999999993</v>
      </c>
      <c r="H79" s="20" t="s">
        <v>14</v>
      </c>
      <c r="I79" s="20" t="s">
        <v>14</v>
      </c>
      <c r="J79" s="20" t="s">
        <v>14</v>
      </c>
      <c r="K79" s="20" t="s">
        <v>14</v>
      </c>
      <c r="L79" s="20" t="s">
        <v>14</v>
      </c>
      <c r="O79" s="139"/>
    </row>
    <row r="80" spans="1:16" ht="15.75" x14ac:dyDescent="0.25">
      <c r="A80" s="16" t="s">
        <v>57</v>
      </c>
      <c r="B80" s="124" t="s">
        <v>58</v>
      </c>
      <c r="C80" s="124"/>
      <c r="D80" s="124"/>
      <c r="E80" s="124"/>
      <c r="F80" s="124"/>
      <c r="G80" s="124"/>
      <c r="H80" s="124"/>
      <c r="I80" s="124"/>
      <c r="J80" s="124"/>
      <c r="K80" s="124"/>
      <c r="L80" s="124"/>
    </row>
    <row r="81" spans="1:12" ht="15.75" x14ac:dyDescent="0.25">
      <c r="A81" s="16" t="s">
        <v>59</v>
      </c>
      <c r="B81" s="124" t="s">
        <v>73</v>
      </c>
      <c r="C81" s="124"/>
      <c r="D81" s="124"/>
      <c r="E81" s="124"/>
      <c r="F81" s="124"/>
      <c r="G81" s="124"/>
      <c r="H81" s="124"/>
      <c r="I81" s="124"/>
      <c r="J81" s="124"/>
      <c r="K81" s="124"/>
      <c r="L81" s="124"/>
    </row>
    <row r="82" spans="1:12" ht="163.5" customHeight="1" x14ac:dyDescent="0.25">
      <c r="A82" s="44" t="s">
        <v>214</v>
      </c>
      <c r="B82" s="47" t="s">
        <v>177</v>
      </c>
      <c r="C82" s="47" t="s">
        <v>200</v>
      </c>
      <c r="D82" s="47" t="s">
        <v>74</v>
      </c>
      <c r="E82" s="92">
        <v>1300</v>
      </c>
      <c r="F82" s="92">
        <v>1300</v>
      </c>
      <c r="G82" s="92">
        <v>1300</v>
      </c>
      <c r="H82" s="90" t="s">
        <v>103</v>
      </c>
      <c r="I82" s="84" t="s">
        <v>19</v>
      </c>
      <c r="J82" s="91" t="s">
        <v>176</v>
      </c>
      <c r="K82" s="91" t="s">
        <v>176</v>
      </c>
      <c r="L82" s="91" t="s">
        <v>176</v>
      </c>
    </row>
    <row r="83" spans="1:12" ht="87.75" customHeight="1" x14ac:dyDescent="0.25">
      <c r="A83" s="9" t="s">
        <v>213</v>
      </c>
      <c r="B83" s="11" t="s">
        <v>72</v>
      </c>
      <c r="C83" s="62" t="s">
        <v>222</v>
      </c>
      <c r="D83" s="10" t="s">
        <v>9</v>
      </c>
      <c r="E83" s="92" t="s">
        <v>14</v>
      </c>
      <c r="F83" s="92" t="s">
        <v>14</v>
      </c>
      <c r="G83" s="92" t="s">
        <v>14</v>
      </c>
      <c r="H83" s="47" t="s">
        <v>60</v>
      </c>
      <c r="I83" s="53" t="s">
        <v>19</v>
      </c>
      <c r="J83" s="70" t="s">
        <v>215</v>
      </c>
      <c r="K83" s="70" t="s">
        <v>205</v>
      </c>
      <c r="L83" s="12" t="s">
        <v>216</v>
      </c>
    </row>
    <row r="84" spans="1:12" ht="35.25" customHeight="1" x14ac:dyDescent="0.25">
      <c r="A84" s="124" t="s">
        <v>61</v>
      </c>
      <c r="B84" s="124"/>
      <c r="C84" s="124"/>
      <c r="D84" s="124"/>
      <c r="E84" s="93">
        <f>E82</f>
        <v>1300</v>
      </c>
      <c r="F84" s="93">
        <f t="shared" ref="F84:G84" si="12">F82</f>
        <v>1300</v>
      </c>
      <c r="G84" s="93">
        <f t="shared" si="12"/>
        <v>1300</v>
      </c>
      <c r="H84" s="20" t="s">
        <v>14</v>
      </c>
      <c r="I84" s="20" t="s">
        <v>14</v>
      </c>
      <c r="J84" s="20" t="s">
        <v>14</v>
      </c>
      <c r="K84" s="20" t="s">
        <v>14</v>
      </c>
      <c r="L84" s="20" t="s">
        <v>14</v>
      </c>
    </row>
    <row r="85" spans="1:12" ht="15.75" x14ac:dyDescent="0.25">
      <c r="A85" s="143" t="s">
        <v>62</v>
      </c>
      <c r="B85" s="143"/>
      <c r="C85" s="143"/>
      <c r="D85" s="143"/>
      <c r="E85" s="117">
        <f>E48+E79+E84</f>
        <v>11655.3</v>
      </c>
      <c r="F85" s="117">
        <f>F48+F79+F84</f>
        <v>13019.3</v>
      </c>
      <c r="G85" s="117">
        <f>G48+G79+G84</f>
        <v>14385.3</v>
      </c>
      <c r="H85" s="20" t="s">
        <v>14</v>
      </c>
      <c r="I85" s="20" t="s">
        <v>14</v>
      </c>
      <c r="J85" s="20" t="s">
        <v>14</v>
      </c>
      <c r="K85" s="20" t="s">
        <v>14</v>
      </c>
      <c r="L85" s="20" t="s">
        <v>14</v>
      </c>
    </row>
    <row r="86" spans="1:12" ht="22.5" customHeight="1" x14ac:dyDescent="0.25">
      <c r="A86" s="163" t="s">
        <v>225</v>
      </c>
      <c r="B86" s="164"/>
      <c r="C86" s="164"/>
      <c r="D86" s="165"/>
      <c r="E86" s="118">
        <f>E85-E87</f>
        <v>9240.2999999999993</v>
      </c>
      <c r="F86" s="118">
        <f t="shared" ref="F86:G86" si="13">F85-F87</f>
        <v>10604.3</v>
      </c>
      <c r="G86" s="118">
        <f t="shared" si="13"/>
        <v>11970.3</v>
      </c>
      <c r="H86" s="2"/>
      <c r="I86" s="2"/>
      <c r="J86" s="3"/>
      <c r="K86" s="3"/>
      <c r="L86" s="3"/>
    </row>
    <row r="87" spans="1:12" ht="15.75" x14ac:dyDescent="0.25">
      <c r="A87" s="162" t="s">
        <v>228</v>
      </c>
      <c r="B87" s="162"/>
      <c r="C87" s="162"/>
      <c r="D87" s="162"/>
      <c r="E87" s="119">
        <f>E65</f>
        <v>2415</v>
      </c>
      <c r="F87" s="119">
        <f t="shared" ref="F87:G87" si="14">F65</f>
        <v>2415</v>
      </c>
      <c r="G87" s="119">
        <f t="shared" si="14"/>
        <v>2415</v>
      </c>
    </row>
  </sheetData>
  <mergeCells count="107">
    <mergeCell ref="H5:L5"/>
    <mergeCell ref="J6:L7"/>
    <mergeCell ref="B60:B71"/>
    <mergeCell ref="D63:D71"/>
    <mergeCell ref="H63:H71"/>
    <mergeCell ref="I63:I71"/>
    <mergeCell ref="A87:D87"/>
    <mergeCell ref="A86:D86"/>
    <mergeCell ref="A60:A71"/>
    <mergeCell ref="C6:C8"/>
    <mergeCell ref="B6:B8"/>
    <mergeCell ref="A6:A8"/>
    <mergeCell ref="H6:H8"/>
    <mergeCell ref="I6:I8"/>
    <mergeCell ref="B31:L31"/>
    <mergeCell ref="A35:D35"/>
    <mergeCell ref="A48:D48"/>
    <mergeCell ref="D32:D33"/>
    <mergeCell ref="E32:E33"/>
    <mergeCell ref="F32:F33"/>
    <mergeCell ref="G32:G33"/>
    <mergeCell ref="A15:D15"/>
    <mergeCell ref="B19:L19"/>
    <mergeCell ref="K24:K28"/>
    <mergeCell ref="L24:L28"/>
    <mergeCell ref="B22:B23"/>
    <mergeCell ref="E38:E39"/>
    <mergeCell ref="F38:F39"/>
    <mergeCell ref="G38:G39"/>
    <mergeCell ref="A32:A33"/>
    <mergeCell ref="B32:B33"/>
    <mergeCell ref="B16:L16"/>
    <mergeCell ref="H20:H21"/>
    <mergeCell ref="I20:I21"/>
    <mergeCell ref="J20:J21"/>
    <mergeCell ref="K20:K21"/>
    <mergeCell ref="L20:L21"/>
    <mergeCell ref="B36:L36"/>
    <mergeCell ref="B38:B42"/>
    <mergeCell ref="A20:A21"/>
    <mergeCell ref="B20:B21"/>
    <mergeCell ref="E7:G7"/>
    <mergeCell ref="E6:G6"/>
    <mergeCell ref="D6:D8"/>
    <mergeCell ref="B9:L9"/>
    <mergeCell ref="B10:L10"/>
    <mergeCell ref="I41:I42"/>
    <mergeCell ref="B59:L59"/>
    <mergeCell ref="B80:L80"/>
    <mergeCell ref="B81:L81"/>
    <mergeCell ref="H75:H76"/>
    <mergeCell ref="L60:L61"/>
    <mergeCell ref="A73:D73"/>
    <mergeCell ref="A79:D79"/>
    <mergeCell ref="K41:K42"/>
    <mergeCell ref="B50:L50"/>
    <mergeCell ref="B43:B46"/>
    <mergeCell ref="A47:D47"/>
    <mergeCell ref="A58:D58"/>
    <mergeCell ref="E41:E42"/>
    <mergeCell ref="F41:F42"/>
    <mergeCell ref="H41:H42"/>
    <mergeCell ref="C41:C42"/>
    <mergeCell ref="D41:D42"/>
    <mergeCell ref="A38:A42"/>
    <mergeCell ref="O77:O79"/>
    <mergeCell ref="A85:D85"/>
    <mergeCell ref="D60:D61"/>
    <mergeCell ref="E60:E61"/>
    <mergeCell ref="F60:F61"/>
    <mergeCell ref="A75:A76"/>
    <mergeCell ref="B75:B76"/>
    <mergeCell ref="C75:C76"/>
    <mergeCell ref="D75:D76"/>
    <mergeCell ref="E75:E76"/>
    <mergeCell ref="B74:L74"/>
    <mergeCell ref="A78:D78"/>
    <mergeCell ref="A84:D84"/>
    <mergeCell ref="K60:K61"/>
    <mergeCell ref="H60:H61"/>
    <mergeCell ref="I60:I61"/>
    <mergeCell ref="G60:G61"/>
    <mergeCell ref="C60:C61"/>
    <mergeCell ref="A43:A46"/>
    <mergeCell ref="B49:L49"/>
    <mergeCell ref="H24:H28"/>
    <mergeCell ref="I24:I28"/>
    <mergeCell ref="A18:D18"/>
    <mergeCell ref="D12:D14"/>
    <mergeCell ref="G75:G76"/>
    <mergeCell ref="F75:F76"/>
    <mergeCell ref="J60:J61"/>
    <mergeCell ref="B12:B14"/>
    <mergeCell ref="A12:A14"/>
    <mergeCell ref="A22:A23"/>
    <mergeCell ref="B24:B28"/>
    <mergeCell ref="A24:A28"/>
    <mergeCell ref="E24:E28"/>
    <mergeCell ref="F24:F28"/>
    <mergeCell ref="G24:G28"/>
    <mergeCell ref="B51:B53"/>
    <mergeCell ref="A51:A53"/>
    <mergeCell ref="A30:D30"/>
    <mergeCell ref="J24:J28"/>
    <mergeCell ref="J41:J42"/>
    <mergeCell ref="L41:L42"/>
    <mergeCell ref="G41:G42"/>
  </mergeCells>
  <pageMargins left="0.78740157480314965" right="0.78740157480314965" top="0.98425196850393704" bottom="0.39370078740157483" header="0.31496062992125984" footer="0.31496062992125984"/>
  <pageSetup paperSize="9" scale="52" fitToHeight="1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8:H14"/>
  <sheetViews>
    <sheetView topLeftCell="C1" workbookViewId="0">
      <selection activeCell="L17" sqref="L17"/>
    </sheetView>
  </sheetViews>
  <sheetFormatPr defaultRowHeight="15" x14ac:dyDescent="0.25"/>
  <cols>
    <col min="3" max="3" width="11.7109375" customWidth="1"/>
    <col min="4" max="4" width="15.7109375" customWidth="1"/>
    <col min="5" max="5" width="16.28515625" customWidth="1"/>
    <col min="6" max="6" width="15.85546875" customWidth="1"/>
    <col min="7" max="7" width="10" bestFit="1" customWidth="1"/>
  </cols>
  <sheetData>
    <row r="8" spans="3:8" x14ac:dyDescent="0.25">
      <c r="C8" s="6"/>
      <c r="D8" s="1" t="s">
        <v>107</v>
      </c>
      <c r="E8" s="1" t="s">
        <v>108</v>
      </c>
      <c r="F8" s="1" t="s">
        <v>109</v>
      </c>
      <c r="G8" s="6"/>
    </row>
    <row r="9" spans="3:8" x14ac:dyDescent="0.25">
      <c r="C9" s="6" t="s">
        <v>110</v>
      </c>
      <c r="D9" s="7">
        <v>692999.22</v>
      </c>
      <c r="E9" s="7">
        <v>7000.78</v>
      </c>
      <c r="F9" s="7">
        <v>7071</v>
      </c>
      <c r="G9" s="8">
        <f>D9+E9+F9</f>
        <v>707071</v>
      </c>
      <c r="H9" s="5"/>
    </row>
    <row r="10" spans="3:8" x14ac:dyDescent="0.25">
      <c r="C10" s="6" t="s">
        <v>111</v>
      </c>
      <c r="D10" s="1">
        <f>D9/G9*100</f>
        <v>98.009849081633945</v>
      </c>
      <c r="E10" s="1">
        <f>E9/G9*100</f>
        <v>0.99010990409732547</v>
      </c>
      <c r="F10" s="1">
        <f>F9/G9*100</f>
        <v>1.0000410142687226</v>
      </c>
      <c r="G10" s="1">
        <f>D10+E10+F10</f>
        <v>99.999999999999986</v>
      </c>
    </row>
    <row r="13" spans="3:8" x14ac:dyDescent="0.25">
      <c r="C13" s="6" t="s">
        <v>110</v>
      </c>
      <c r="D13" s="7">
        <f>G13*D14%</f>
        <v>679534.950365667</v>
      </c>
      <c r="E13" s="7">
        <f>G13*E14%</f>
        <v>6864.7619687377928</v>
      </c>
      <c r="F13" s="7">
        <f>G13*F14%</f>
        <v>6933.6176655951094</v>
      </c>
      <c r="G13" s="7">
        <v>693333.33</v>
      </c>
    </row>
    <row r="14" spans="3:8" x14ac:dyDescent="0.25">
      <c r="C14" s="6" t="s">
        <v>111</v>
      </c>
      <c r="D14" s="1">
        <f>D10</f>
        <v>98.009849081633945</v>
      </c>
      <c r="E14" s="1">
        <f>E10</f>
        <v>0.99010990409732547</v>
      </c>
      <c r="F14" s="1">
        <f>F10</f>
        <v>1.0000410142687226</v>
      </c>
      <c r="G14" s="1">
        <v>100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ogurt</dc:creator>
  <cp:lastModifiedBy>Пользователь</cp:lastModifiedBy>
  <cp:lastPrinted>2025-02-21T06:42:56Z</cp:lastPrinted>
  <dcterms:created xsi:type="dcterms:W3CDTF">2020-04-08T09:30:55Z</dcterms:created>
  <dcterms:modified xsi:type="dcterms:W3CDTF">2025-02-24T08:20:39Z</dcterms:modified>
</cp:coreProperties>
</file>