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прил.4" sheetId="1" r:id="rId1"/>
  </sheets>
  <definedNames>
    <definedName name="_xlnm.Print_Area" localSheetId="0">прил.4!$A$1:$J$57</definedName>
  </definedNames>
  <calcPr calcId="145621" iterate="1"/>
</workbook>
</file>

<file path=xl/calcChain.xml><?xml version="1.0" encoding="utf-8"?>
<calcChain xmlns="http://schemas.openxmlformats.org/spreadsheetml/2006/main">
  <c r="H29" i="1" l="1"/>
  <c r="G29" i="1"/>
  <c r="I29" i="1" s="1"/>
  <c r="I30" i="1"/>
  <c r="F45" i="1" l="1"/>
  <c r="H45" i="1"/>
  <c r="G45" i="1"/>
  <c r="J48" i="1"/>
  <c r="I48" i="1"/>
  <c r="J22" i="1"/>
  <c r="I22" i="1"/>
  <c r="F53" i="1"/>
  <c r="F51" i="1"/>
  <c r="F49" i="1"/>
  <c r="F39" i="1"/>
  <c r="F37" i="1"/>
  <c r="F31" i="1"/>
  <c r="F25" i="1"/>
  <c r="F19" i="1"/>
  <c r="F17" i="1"/>
  <c r="F15" i="1"/>
  <c r="F8" i="1"/>
  <c r="F57" i="1" l="1"/>
  <c r="G15" i="1"/>
  <c r="H15" i="1"/>
  <c r="G17" i="1"/>
  <c r="H17" i="1"/>
  <c r="G19" i="1"/>
  <c r="H19" i="1"/>
  <c r="G25" i="1"/>
  <c r="H25" i="1"/>
  <c r="G31" i="1"/>
  <c r="H31" i="1"/>
  <c r="G37" i="1"/>
  <c r="H37" i="1"/>
  <c r="G39" i="1"/>
  <c r="H39" i="1"/>
  <c r="G49" i="1"/>
  <c r="H49" i="1"/>
  <c r="G51" i="1"/>
  <c r="H51" i="1"/>
  <c r="G53" i="1"/>
  <c r="H53" i="1"/>
  <c r="H8" i="1" l="1"/>
  <c r="H57" i="1" s="1"/>
  <c r="J29" i="1" s="1"/>
  <c r="G8" i="1"/>
  <c r="G57" i="1" s="1"/>
  <c r="J30" i="1" l="1"/>
  <c r="I55" i="1"/>
  <c r="I18" i="1" l="1"/>
  <c r="I54" i="1"/>
  <c r="I52" i="1"/>
  <c r="I50" i="1"/>
  <c r="I47" i="1"/>
  <c r="I46" i="1"/>
  <c r="I44" i="1"/>
  <c r="I43" i="1"/>
  <c r="I42" i="1"/>
  <c r="I41" i="1"/>
  <c r="I40" i="1"/>
  <c r="I38" i="1"/>
  <c r="I36" i="1"/>
  <c r="I35" i="1"/>
  <c r="I34" i="1"/>
  <c r="I33" i="1"/>
  <c r="I32" i="1"/>
  <c r="I28" i="1"/>
  <c r="I27" i="1"/>
  <c r="I26" i="1"/>
  <c r="I24" i="1"/>
  <c r="I23" i="1"/>
  <c r="I21" i="1"/>
  <c r="I20" i="1"/>
  <c r="I16" i="1"/>
  <c r="I14" i="1"/>
  <c r="I13" i="1"/>
  <c r="I12" i="1"/>
  <c r="I11" i="1"/>
  <c r="I51" i="1" l="1"/>
  <c r="I39" i="1"/>
  <c r="I31" i="1"/>
  <c r="I17" i="1"/>
  <c r="I8" i="1"/>
  <c r="I19" i="1"/>
  <c r="I25" i="1"/>
  <c r="I37" i="1"/>
  <c r="I45" i="1"/>
  <c r="I49" i="1"/>
  <c r="I53" i="1"/>
  <c r="I15" i="1"/>
  <c r="J54" i="1" l="1"/>
  <c r="J55" i="1"/>
  <c r="J53" i="1"/>
  <c r="J18" i="1"/>
  <c r="J25" i="1"/>
  <c r="J45" i="1"/>
  <c r="J37" i="1"/>
  <c r="J15" i="1"/>
  <c r="J57" i="1"/>
  <c r="J56" i="1"/>
  <c r="J52" i="1"/>
  <c r="J47" i="1"/>
  <c r="J44" i="1"/>
  <c r="J42" i="1"/>
  <c r="J40" i="1"/>
  <c r="J36" i="1"/>
  <c r="J34" i="1"/>
  <c r="J32" i="1"/>
  <c r="J27" i="1"/>
  <c r="J24" i="1"/>
  <c r="J21" i="1"/>
  <c r="J14" i="1"/>
  <c r="J12" i="1"/>
  <c r="J50" i="1"/>
  <c r="J46" i="1"/>
  <c r="J43" i="1"/>
  <c r="J41" i="1"/>
  <c r="J38" i="1"/>
  <c r="J35" i="1"/>
  <c r="J31" i="1"/>
  <c r="J28" i="1"/>
  <c r="J8" i="1"/>
  <c r="I57" i="1"/>
  <c r="J51" i="1"/>
  <c r="J39" i="1"/>
  <c r="J33" i="1"/>
  <c r="J26" i="1"/>
  <c r="J23" i="1"/>
  <c r="J20" i="1"/>
  <c r="J17" i="1"/>
  <c r="J16" i="1"/>
  <c r="J13" i="1"/>
  <c r="J11" i="1"/>
  <c r="J49" i="1"/>
  <c r="J19" i="1"/>
</calcChain>
</file>

<file path=xl/sharedStrings.xml><?xml version="1.0" encoding="utf-8"?>
<sst xmlns="http://schemas.openxmlformats.org/spreadsheetml/2006/main" count="184" uniqueCount="92">
  <si>
    <t>тыс. рублей</t>
  </si>
  <si>
    <t>Наименование</t>
  </si>
  <si>
    <t>раздел</t>
  </si>
  <si>
    <t>подраздел</t>
  </si>
  <si>
    <t>цел. статья</t>
  </si>
  <si>
    <t>вид расходов</t>
  </si>
  <si>
    <t>Утверждено</t>
  </si>
  <si>
    <t>Исполнено</t>
  </si>
  <si>
    <t>Процент исполнения</t>
  </si>
  <si>
    <t>Удельный вес в общем расходе исполнения</t>
  </si>
  <si>
    <t>Общегосударственные вопросы</t>
  </si>
  <si>
    <t>01</t>
  </si>
  <si>
    <t>03</t>
  </si>
  <si>
    <t>0020000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</si>
  <si>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</si>
  <si>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</si>
  <si>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0020300</t>
  </si>
  <si>
    <t>Судебная система</t>
  </si>
  <si>
    <t>05</t>
  </si>
  <si>
    <t>06</t>
  </si>
  <si>
    <t>500</t>
  </si>
  <si>
    <t>07</t>
  </si>
  <si>
    <t>Резервные фонды</t>
  </si>
  <si>
    <t>11</t>
  </si>
  <si>
    <t>0020400</t>
  </si>
  <si>
    <t>Другие общегосударственные вопросы</t>
  </si>
  <si>
    <t>13</t>
  </si>
  <si>
    <t>0021200</t>
  </si>
  <si>
    <t>Национальная оборона</t>
  </si>
  <si>
    <t>02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</si>
  <si>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</si>
  <si>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</si>
  <si>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</si>
  <si>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</si>
  <si>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</si>
  <si>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Общеэкономические вопросы</t>
  </si>
  <si>
    <t>Сельское хозяйство и рыболовство</t>
  </si>
  <si>
    <t>5200300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</si>
  <si>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</si>
  <si>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</si>
  <si>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</si>
  <si>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</si>
  <si>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</si>
  <si>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5210000</t>
  </si>
  <si>
    <t>Коммунальное хозяйство</t>
  </si>
  <si>
    <t>Благоустройство</t>
  </si>
  <si>
    <t>Образование</t>
  </si>
  <si>
    <t>5360000</t>
  </si>
  <si>
    <t>Дошкольное образование</t>
  </si>
  <si>
    <t>Общее образование</t>
  </si>
  <si>
    <t>5240000</t>
  </si>
  <si>
    <t>Дополнительное образование детей</t>
  </si>
  <si>
    <t>Молодежная политика и оздоровление детей</t>
  </si>
  <si>
    <t>Другие вопросы в области образования</t>
  </si>
  <si>
    <t>5250000</t>
  </si>
  <si>
    <t>Культура и кинематография</t>
  </si>
  <si>
    <t>08</t>
  </si>
  <si>
    <t>Культура</t>
  </si>
  <si>
    <t>5160000</t>
  </si>
  <si>
    <t>Социальная политика</t>
  </si>
  <si>
    <t>10</t>
  </si>
  <si>
    <t>5210600</t>
  </si>
  <si>
    <t>Пенсионное обеспечение</t>
  </si>
  <si>
    <t>Социальное обслуживание населения</t>
  </si>
  <si>
    <t>5210610</t>
  </si>
  <si>
    <t>Социальное обеспечение населения</t>
  </si>
  <si>
    <t>0700500</t>
  </si>
  <si>
    <t xml:space="preserve">Охрана семьи и детства </t>
  </si>
  <si>
    <t>Другие вопросы в области социальной политики</t>
  </si>
  <si>
    <t>Физическая культура и спорт</t>
  </si>
  <si>
    <t>5380000</t>
  </si>
  <si>
    <t>Физическая культура</t>
  </si>
  <si>
    <t>Массовый спорт</t>
  </si>
  <si>
    <t>Средства массовой информации</t>
  </si>
  <si>
    <t>0014000</t>
  </si>
  <si>
    <t xml:space="preserve">Периодическая печать и издательства </t>
  </si>
  <si>
    <t>0700000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</si>
  <si>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</si>
  <si>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</si>
  <si>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</t>
  </si>
  <si>
    <t>14</t>
  </si>
  <si>
    <t>Дотации бюджетам поселений</t>
  </si>
  <si>
    <t>прочие межбюджетные трансферты общего характера</t>
  </si>
  <si>
    <t>Всего расходов</t>
  </si>
  <si>
    <t>Иные дотации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</si>
  <si>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</si>
  <si>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</si>
  <si>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Транспорт</t>
  </si>
  <si>
    <t>Спорт высших достижений</t>
  </si>
  <si>
    <t>ОХРАНА ОКРУЖАЮЩЕЙ СРЕДЫ</t>
  </si>
  <si>
    <t>Другие вопросы в области охраны окружающей среды</t>
  </si>
  <si>
    <t xml:space="preserve">Исполнение бюджета Лахденпохского муниципального района  по разделам и подразделам классификации расходов бюджетов бюджетной системы Российской Федерации  за  2024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</si>
</sst>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%"/>
    <numFmt numFmtId="166" formatCode="#,##0.00;[Red]\-#,##0.00;0.00"/>
  </numFmts>
  <fonts count="13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family val="2"/>
      <charset val="204"/>
    </font>
    <font>
      <b/>
      <sz val="10"/>
      <name val="Times New Roman"/>
      <family val="1"/>
      <charset val="204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b/>
      <i/>
      <sz val="10"/>
      <name val="Arial Cyr"/>
      <charset val="204"/>
    </font>
    <font>
      <i/>
      <sz val="10"/>
      <name val="Arial Cyr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7" fillId="0" borderId="0"/>
    <xf numFmtId="0" fontId="12" fillId="0" borderId="0"/>
    <xf numFmtId="0" fontId="7" fillId="0" borderId="0"/>
  </cellStyleXfs>
  <cellXfs count="82">
    <xf numFmtId="0" fontId="0" fillId="0" borderId="0" xfId="0"/>
    <xf numFmtId="0" fontId="0" fillId="0" borderId="0" xfId="0" applyFont="1" applyAlignment="1">
      <alignment horizontal="right"/>
    </xf>
    <xf numFmtId="1" fontId="0" fillId="0" borderId="0" xfId="0" applyNumberFormat="1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0" fillId="0" borderId="0" xfId="0" applyAlignment="1"/>
    <xf numFmtId="0" fontId="2" fillId="0" borderId="0" xfId="0" applyFont="1"/>
    <xf numFmtId="0" fontId="0" fillId="0" borderId="0" xfId="0" applyProtection="1">
      <protection locked="0"/>
    </xf>
    <xf numFmtId="1" fontId="0" fillId="0" borderId="0" xfId="0" applyNumberFormat="1" applyProtection="1">
      <protection locked="0"/>
    </xf>
    <xf numFmtId="0" fontId="5" fillId="2" borderId="2" xfId="0" applyFont="1" applyFill="1" applyBorder="1" applyAlignment="1">
      <alignment wrapText="1"/>
    </xf>
    <xf numFmtId="49" fontId="5" fillId="2" borderId="2" xfId="0" applyNumberFormat="1" applyFont="1" applyFill="1" applyBorder="1" applyAlignment="1">
      <alignment horizontal="center"/>
    </xf>
    <xf numFmtId="49" fontId="5" fillId="0" borderId="2" xfId="0" applyNumberFormat="1" applyFont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/>
    </xf>
    <xf numFmtId="10" fontId="5" fillId="0" borderId="2" xfId="0" applyNumberFormat="1" applyFont="1" applyBorder="1" applyAlignment="1">
      <alignment horizontal="center"/>
    </xf>
    <xf numFmtId="0" fontId="6" fillId="0" borderId="0" xfId="0" applyFont="1"/>
    <xf numFmtId="0" fontId="2" fillId="2" borderId="2" xfId="0" applyFont="1" applyFill="1" applyBorder="1" applyAlignment="1" applyProtection="1">
      <alignment wrapText="1"/>
      <protection locked="0"/>
    </xf>
    <xf numFmtId="49" fontId="2" fillId="2" borderId="2" xfId="0" applyNumberFormat="1" applyFont="1" applyFill="1" applyBorder="1" applyAlignment="1" applyProtection="1">
      <alignment horizontal="center" wrapText="1"/>
      <protection locked="0"/>
    </xf>
    <xf numFmtId="49" fontId="2" fillId="2" borderId="2" xfId="0" applyNumberFormat="1" applyFont="1" applyFill="1" applyBorder="1" applyAlignment="1" applyProtection="1">
      <alignment horizontal="center"/>
      <protection locked="0"/>
    </xf>
    <xf numFmtId="49" fontId="2" fillId="0" borderId="2" xfId="0" applyNumberFormat="1" applyFont="1" applyBorder="1" applyAlignment="1">
      <alignment horizontal="center" vertical="center"/>
    </xf>
    <xf numFmtId="10" fontId="2" fillId="0" borderId="2" xfId="0" applyNumberFormat="1" applyFont="1" applyBorder="1" applyAlignment="1">
      <alignment horizontal="center"/>
    </xf>
    <xf numFmtId="0" fontId="2" fillId="2" borderId="2" xfId="0" applyFont="1" applyFill="1" applyBorder="1" applyAlignment="1">
      <alignment wrapText="1"/>
    </xf>
    <xf numFmtId="49" fontId="2" fillId="2" borderId="2" xfId="0" applyNumberFormat="1" applyFont="1" applyFill="1" applyBorder="1" applyAlignment="1">
      <alignment horizontal="center" wrapText="1"/>
    </xf>
    <xf numFmtId="49" fontId="2" fillId="2" borderId="2" xfId="0" applyNumberFormat="1" applyFont="1" applyFill="1" applyBorder="1" applyAlignment="1">
      <alignment horizontal="center"/>
    </xf>
    <xf numFmtId="49" fontId="2" fillId="0" borderId="2" xfId="0" applyNumberFormat="1" applyFont="1" applyBorder="1" applyAlignment="1" applyProtection="1">
      <alignment horizontal="center" vertical="center"/>
      <protection locked="0"/>
    </xf>
    <xf numFmtId="164" fontId="2" fillId="2" borderId="2" xfId="1" applyNumberFormat="1" applyFont="1" applyFill="1" applyBorder="1" applyAlignment="1" applyProtection="1">
      <alignment wrapText="1"/>
      <protection hidden="1"/>
    </xf>
    <xf numFmtId="49" fontId="5" fillId="2" borderId="2" xfId="0" applyNumberFormat="1" applyFont="1" applyFill="1" applyBorder="1" applyAlignment="1">
      <alignment horizontal="center" wrapText="1"/>
    </xf>
    <xf numFmtId="0" fontId="5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1" fontId="5" fillId="2" borderId="2" xfId="0" applyNumberFormat="1" applyFont="1" applyFill="1" applyBorder="1" applyAlignment="1">
      <alignment wrapText="1"/>
    </xf>
    <xf numFmtId="0" fontId="8" fillId="0" borderId="0" xfId="0" applyFont="1"/>
    <xf numFmtId="1" fontId="2" fillId="2" borderId="2" xfId="0" applyNumberFormat="1" applyFont="1" applyFill="1" applyBorder="1" applyAlignment="1">
      <alignment wrapText="1"/>
    </xf>
    <xf numFmtId="49" fontId="9" fillId="0" borderId="2" xfId="0" applyNumberFormat="1" applyFont="1" applyBorder="1" applyAlignment="1">
      <alignment horizontal="center" vertical="center"/>
    </xf>
    <xf numFmtId="0" fontId="10" fillId="0" borderId="0" xfId="0" applyFont="1"/>
    <xf numFmtId="1" fontId="2" fillId="0" borderId="2" xfId="0" applyNumberFormat="1" applyFont="1" applyBorder="1" applyAlignment="1">
      <alignment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0" fontId="11" fillId="0" borderId="0" xfId="0" applyFont="1"/>
    <xf numFmtId="0" fontId="0" fillId="0" borderId="0" xfId="0" applyFont="1"/>
    <xf numFmtId="164" fontId="5" fillId="2" borderId="2" xfId="0" applyNumberFormat="1" applyFont="1" applyFill="1" applyBorder="1" applyAlignment="1" applyProtection="1">
      <alignment wrapText="1"/>
      <protection hidden="1"/>
    </xf>
    <xf numFmtId="49" fontId="5" fillId="2" borderId="2" xfId="0" applyNumberFormat="1" applyFont="1" applyFill="1" applyBorder="1" applyAlignment="1" applyProtection="1">
      <alignment horizontal="center" wrapText="1"/>
      <protection locked="0"/>
    </xf>
    <xf numFmtId="49" fontId="5" fillId="0" borderId="2" xfId="0" applyNumberFormat="1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/>
    </xf>
    <xf numFmtId="49" fontId="2" fillId="0" borderId="2" xfId="0" applyNumberFormat="1" applyFont="1" applyBorder="1" applyAlignment="1">
      <alignment horizontal="center"/>
    </xf>
    <xf numFmtId="0" fontId="2" fillId="0" borderId="2" xfId="0" applyFont="1" applyBorder="1"/>
    <xf numFmtId="49" fontId="2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5" fillId="2" borderId="2" xfId="0" applyFont="1" applyFill="1" applyBorder="1" applyAlignment="1">
      <alignment horizontal="center"/>
    </xf>
    <xf numFmtId="0" fontId="6" fillId="0" borderId="0" xfId="0" applyFont="1" applyAlignment="1">
      <alignment wrapText="1"/>
    </xf>
    <xf numFmtId="165" fontId="0" fillId="0" borderId="0" xfId="0" applyNumberFormat="1"/>
    <xf numFmtId="165" fontId="2" fillId="0" borderId="0" xfId="0" applyNumberFormat="1" applyFont="1" applyAlignment="1" applyProtection="1">
      <alignment horizontal="center"/>
      <protection locked="0"/>
    </xf>
    <xf numFmtId="165" fontId="5" fillId="0" borderId="2" xfId="0" applyNumberFormat="1" applyFont="1" applyBorder="1" applyAlignment="1">
      <alignment horizontal="center"/>
    </xf>
    <xf numFmtId="165" fontId="2" fillId="0" borderId="2" xfId="0" applyNumberFormat="1" applyFont="1" applyBorder="1" applyAlignment="1">
      <alignment horizontal="center"/>
    </xf>
    <xf numFmtId="4" fontId="2" fillId="0" borderId="2" xfId="0" applyNumberFormat="1" applyFont="1" applyFill="1" applyBorder="1" applyAlignment="1" applyProtection="1">
      <alignment horizontal="center"/>
      <protection locked="0"/>
    </xf>
    <xf numFmtId="4" fontId="2" fillId="0" borderId="2" xfId="0" applyNumberFormat="1" applyFont="1" applyFill="1" applyBorder="1" applyAlignment="1" applyProtection="1">
      <alignment horizontal="center" wrapText="1"/>
      <protection locked="0"/>
    </xf>
    <xf numFmtId="4" fontId="2" fillId="0" borderId="2" xfId="0" applyNumberFormat="1" applyFont="1" applyFill="1" applyBorder="1" applyAlignment="1">
      <alignment horizontal="center"/>
    </xf>
    <xf numFmtId="10" fontId="2" fillId="0" borderId="2" xfId="0" applyNumberFormat="1" applyFont="1" applyFill="1" applyBorder="1" applyAlignment="1">
      <alignment horizontal="center"/>
    </xf>
    <xf numFmtId="4" fontId="5" fillId="0" borderId="2" xfId="0" applyNumberFormat="1" applyFont="1" applyFill="1" applyBorder="1" applyAlignment="1" applyProtection="1">
      <alignment horizontal="center"/>
      <protection locked="0"/>
    </xf>
    <xf numFmtId="10" fontId="5" fillId="0" borderId="2" xfId="0" applyNumberFormat="1" applyFont="1" applyFill="1" applyBorder="1" applyAlignment="1">
      <alignment horizontal="center"/>
    </xf>
    <xf numFmtId="4" fontId="5" fillId="0" borderId="2" xfId="0" applyNumberFormat="1" applyFont="1" applyFill="1" applyBorder="1" applyAlignment="1" applyProtection="1">
      <alignment horizont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textRotation="90" wrapText="1"/>
    </xf>
    <xf numFmtId="4" fontId="0" fillId="0" borderId="0" xfId="0" applyNumberFormat="1"/>
    <xf numFmtId="4" fontId="2" fillId="2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 applyProtection="1">
      <alignment horizontal="center" wrapText="1"/>
      <protection locked="0"/>
    </xf>
    <xf numFmtId="2" fontId="5" fillId="0" borderId="2" xfId="0" applyNumberFormat="1" applyFont="1" applyFill="1" applyBorder="1" applyAlignment="1" applyProtection="1">
      <alignment horizontal="center"/>
      <protection locked="0"/>
    </xf>
    <xf numFmtId="4" fontId="5" fillId="0" borderId="2" xfId="0" applyNumberFormat="1" applyFont="1" applyFill="1" applyBorder="1" applyAlignment="1">
      <alignment horizontal="center" wrapText="1"/>
    </xf>
    <xf numFmtId="166" fontId="2" fillId="0" borderId="2" xfId="2" applyNumberFormat="1" applyFont="1" applyFill="1" applyBorder="1" applyAlignment="1" applyProtection="1">
      <alignment horizontal="center"/>
      <protection hidden="1"/>
    </xf>
    <xf numFmtId="166" fontId="2" fillId="0" borderId="2" xfId="2" applyNumberFormat="1" applyFont="1" applyFill="1" applyBorder="1" applyAlignment="1" applyProtection="1">
      <alignment horizontal="center" wrapText="1"/>
      <protection hidden="1"/>
    </xf>
    <xf numFmtId="166" fontId="1" fillId="0" borderId="2" xfId="3" applyNumberFormat="1" applyFont="1" applyFill="1" applyBorder="1" applyAlignment="1" applyProtection="1">
      <alignment horizontal="center"/>
      <protection hidden="1"/>
    </xf>
    <xf numFmtId="166" fontId="1" fillId="0" borderId="2" xfId="3" applyNumberFormat="1" applyFont="1" applyFill="1" applyBorder="1" applyAlignment="1" applyProtection="1">
      <alignment horizontal="center" wrapText="1"/>
      <protection hidden="1"/>
    </xf>
    <xf numFmtId="4" fontId="5" fillId="0" borderId="2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/>
    </xf>
    <xf numFmtId="10" fontId="5" fillId="0" borderId="3" xfId="0" applyNumberFormat="1" applyFont="1" applyBorder="1" applyAlignment="1">
      <alignment horizontal="center"/>
    </xf>
    <xf numFmtId="165" fontId="5" fillId="0" borderId="3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 vertical="center" textRotation="90" wrapText="1"/>
    </xf>
    <xf numFmtId="1" fontId="5" fillId="0" borderId="2" xfId="0" applyNumberFormat="1" applyFont="1" applyBorder="1" applyAlignment="1">
      <alignment horizontal="center" vertical="center" textRotation="90" wrapText="1"/>
    </xf>
    <xf numFmtId="165" fontId="5" fillId="0" borderId="2" xfId="0" applyNumberFormat="1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/>
      <protection locked="0"/>
    </xf>
    <xf numFmtId="0" fontId="5" fillId="0" borderId="2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3" xfId="3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59"/>
  <sheetViews>
    <sheetView tabSelected="1" zoomScaleNormal="100" workbookViewId="0">
      <selection activeCell="N6" sqref="N6"/>
    </sheetView>
  </sheetViews>
  <sheetFormatPr defaultRowHeight="12.75" x14ac:dyDescent="0.2"/>
  <cols>
    <col min="1" max="1" width="56.7109375" customWidth="1"/>
    <col min="2" max="2" width="5" customWidth="1"/>
    <col min="3" max="3" width="4.28515625" customWidth="1"/>
    <col min="4" max="4" width="8.140625" hidden="1" customWidth="1"/>
    <col min="5" max="5" width="4" hidden="1" customWidth="1"/>
    <col min="6" max="7" width="13.85546875" style="1" customWidth="1"/>
    <col min="8" max="8" width="12.85546875" customWidth="1"/>
    <col min="9" max="9" width="11.42578125" style="2" customWidth="1"/>
    <col min="10" max="10" width="12.7109375" style="48" customWidth="1"/>
    <col min="11" max="1012" width="8.7109375" customWidth="1"/>
  </cols>
  <sheetData>
    <row r="1" spans="1:10" x14ac:dyDescent="0.2">
      <c r="D1" s="3"/>
      <c r="E1" s="4"/>
      <c r="F1" s="5"/>
      <c r="G1" s="5"/>
      <c r="H1" s="2"/>
      <c r="I1" s="78"/>
      <c r="J1" s="78"/>
    </row>
    <row r="2" spans="1:10" ht="12.75" customHeight="1" x14ac:dyDescent="0.2">
      <c r="B2" s="6"/>
      <c r="E2" s="3"/>
      <c r="F2" s="4"/>
      <c r="G2" s="4"/>
      <c r="H2" s="5"/>
    </row>
    <row r="3" spans="1:10" s="7" customFormat="1" ht="38.25" customHeight="1" x14ac:dyDescent="0.2">
      <c r="A3" s="79" t="s">
        <v>91</v>
      </c>
      <c r="B3" s="79"/>
      <c r="C3" s="79"/>
      <c r="D3" s="79"/>
      <c r="E3" s="79"/>
      <c r="F3" s="79"/>
      <c r="G3" s="79"/>
      <c r="H3" s="79"/>
      <c r="I3" s="79"/>
      <c r="J3" s="79"/>
    </row>
    <row r="4" spans="1:10" s="7" customFormat="1" ht="12.75" customHeight="1" x14ac:dyDescent="0.2">
      <c r="A4" s="80"/>
      <c r="B4" s="80"/>
      <c r="C4" s="80"/>
      <c r="D4" s="80"/>
      <c r="E4" s="80"/>
      <c r="F4" s="80"/>
      <c r="G4" s="80"/>
      <c r="H4" s="80"/>
      <c r="I4" s="8"/>
      <c r="J4" s="49" t="s">
        <v>0</v>
      </c>
    </row>
    <row r="5" spans="1:10" ht="34.5" customHeight="1" x14ac:dyDescent="0.2">
      <c r="A5" s="81" t="s">
        <v>1</v>
      </c>
      <c r="B5" s="75" t="s">
        <v>2</v>
      </c>
      <c r="C5" s="75" t="s">
        <v>3</v>
      </c>
      <c r="D5" s="75" t="s">
        <v>4</v>
      </c>
      <c r="E5" s="75" t="s">
        <v>5</v>
      </c>
      <c r="F5" s="75" t="s">
        <v>6</v>
      </c>
      <c r="G5" s="75" t="s">
        <v>6</v>
      </c>
      <c r="H5" s="75" t="s">
        <v>7</v>
      </c>
      <c r="I5" s="76" t="s">
        <v>8</v>
      </c>
      <c r="J5" s="77" t="s">
        <v>9</v>
      </c>
    </row>
    <row r="6" spans="1:10" ht="51.75" customHeight="1" x14ac:dyDescent="0.2">
      <c r="A6" s="81"/>
      <c r="B6" s="75"/>
      <c r="C6" s="75"/>
      <c r="D6" s="75"/>
      <c r="E6" s="75"/>
      <c r="F6" s="75"/>
      <c r="G6" s="75"/>
      <c r="H6" s="75"/>
      <c r="I6" s="76"/>
      <c r="J6" s="77"/>
    </row>
    <row r="7" spans="1:10" ht="23.25" customHeight="1" x14ac:dyDescent="0.2">
      <c r="A7" s="59">
        <v>1</v>
      </c>
      <c r="B7" s="71">
        <v>2</v>
      </c>
      <c r="C7" s="71">
        <v>3</v>
      </c>
      <c r="D7" s="60"/>
      <c r="E7" s="60"/>
      <c r="F7" s="71">
        <v>4</v>
      </c>
      <c r="G7" s="71">
        <v>5</v>
      </c>
      <c r="H7" s="71">
        <v>6</v>
      </c>
      <c r="I7" s="71">
        <v>7</v>
      </c>
      <c r="J7" s="71">
        <v>8</v>
      </c>
    </row>
    <row r="8" spans="1:10" s="14" customFormat="1" ht="19.5" customHeight="1" x14ac:dyDescent="0.2">
      <c r="A8" s="9" t="s">
        <v>10</v>
      </c>
      <c r="B8" s="10" t="s">
        <v>11</v>
      </c>
      <c r="C8" s="10"/>
      <c r="D8" s="11"/>
      <c r="E8" s="11"/>
      <c r="F8" s="72">
        <f>SUM(F9:F14)</f>
        <v>51804.881999999998</v>
      </c>
      <c r="G8" s="72">
        <f>SUM(G9:G14)</f>
        <v>71639.752899999992</v>
      </c>
      <c r="H8" s="72">
        <f>SUM(H9:H14)</f>
        <v>68247.269279999993</v>
      </c>
      <c r="I8" s="73">
        <f t="shared" ref="I8:I57" si="0">H8/G8</f>
        <v>0.95264523560354153</v>
      </c>
      <c r="J8" s="74">
        <f>H8/H57</f>
        <v>0.10402145431080692</v>
      </c>
    </row>
    <row r="9" spans="1:10" s="14" customFormat="1" ht="29.25" hidden="1" customHeight="1" x14ac:dyDescent="0.2">
      <c r="A9" s="20" t="s">
        <v>85</v>
      </c>
      <c r="B9" s="22" t="s">
        <v>11</v>
      </c>
      <c r="C9" s="22" t="s">
        <v>29</v>
      </c>
      <c r="D9" s="18"/>
      <c r="E9" s="18"/>
      <c r="F9" s="62">
        <v>0</v>
      </c>
      <c r="G9" s="62">
        <v>0</v>
      </c>
      <c r="H9" s="62">
        <v>0</v>
      </c>
      <c r="I9" s="19">
        <v>0</v>
      </c>
      <c r="J9" s="51">
        <v>0</v>
      </c>
    </row>
    <row r="10" spans="1:10" s="14" customFormat="1" ht="42.75" hidden="1" customHeight="1" x14ac:dyDescent="0.2">
      <c r="A10" s="20" t="s">
        <v>86</v>
      </c>
      <c r="B10" s="22" t="s">
        <v>11</v>
      </c>
      <c r="C10" s="22" t="s">
        <v>12</v>
      </c>
      <c r="D10" s="18"/>
      <c r="E10" s="18"/>
      <c r="F10" s="62">
        <v>0</v>
      </c>
      <c r="G10" s="62">
        <v>0</v>
      </c>
      <c r="H10" s="62">
        <v>0</v>
      </c>
      <c r="I10" s="19">
        <v>0</v>
      </c>
      <c r="J10" s="51">
        <v>0</v>
      </c>
    </row>
    <row r="11" spans="1:10" ht="37.5" customHeight="1" x14ac:dyDescent="0.2">
      <c r="A11" s="20" t="s">
        <v>14</v>
      </c>
      <c r="B11" s="21" t="s">
        <v>11</v>
      </c>
      <c r="C11" s="22" t="s">
        <v>15</v>
      </c>
      <c r="D11" s="18" t="s">
        <v>16</v>
      </c>
      <c r="E11" s="23"/>
      <c r="F11" s="52">
        <v>23896.17</v>
      </c>
      <c r="G11" s="52">
        <v>34142.756000000001</v>
      </c>
      <c r="H11" s="52">
        <v>32737.60569</v>
      </c>
      <c r="I11" s="55">
        <f t="shared" si="0"/>
        <v>0.9588448480843198</v>
      </c>
      <c r="J11" s="51">
        <f>H11/H57</f>
        <v>4.989816281961499E-2</v>
      </c>
    </row>
    <row r="12" spans="1:10" ht="18" customHeight="1" x14ac:dyDescent="0.2">
      <c r="A12" s="20" t="s">
        <v>17</v>
      </c>
      <c r="B12" s="21" t="s">
        <v>11</v>
      </c>
      <c r="C12" s="22" t="s">
        <v>18</v>
      </c>
      <c r="D12" s="18"/>
      <c r="E12" s="23"/>
      <c r="F12" s="52">
        <v>1.2</v>
      </c>
      <c r="G12" s="52">
        <v>1.2</v>
      </c>
      <c r="H12" s="52">
        <v>0</v>
      </c>
      <c r="I12" s="55">
        <f t="shared" si="0"/>
        <v>0</v>
      </c>
      <c r="J12" s="51">
        <f>H12/H57</f>
        <v>0</v>
      </c>
    </row>
    <row r="13" spans="1:10" ht="18" customHeight="1" x14ac:dyDescent="0.2">
      <c r="A13" s="15" t="s">
        <v>22</v>
      </c>
      <c r="B13" s="16" t="s">
        <v>11</v>
      </c>
      <c r="C13" s="16" t="s">
        <v>23</v>
      </c>
      <c r="D13" s="18" t="s">
        <v>24</v>
      </c>
      <c r="E13" s="18"/>
      <c r="F13" s="54">
        <v>700</v>
      </c>
      <c r="G13" s="54">
        <v>404.41</v>
      </c>
      <c r="H13" s="53">
        <v>0</v>
      </c>
      <c r="I13" s="55">
        <f t="shared" si="0"/>
        <v>0</v>
      </c>
      <c r="J13" s="51">
        <f>H13/H57</f>
        <v>0</v>
      </c>
    </row>
    <row r="14" spans="1:10" ht="18" customHeight="1" x14ac:dyDescent="0.2">
      <c r="A14" s="24" t="s">
        <v>25</v>
      </c>
      <c r="B14" s="21" t="s">
        <v>11</v>
      </c>
      <c r="C14" s="21" t="s">
        <v>26</v>
      </c>
      <c r="D14" s="18" t="s">
        <v>27</v>
      </c>
      <c r="E14" s="18" t="s">
        <v>20</v>
      </c>
      <c r="F14" s="54">
        <v>27207.511999999999</v>
      </c>
      <c r="G14" s="54">
        <v>37091.386899999998</v>
      </c>
      <c r="H14" s="53">
        <v>35509.663589999996</v>
      </c>
      <c r="I14" s="55">
        <f t="shared" si="0"/>
        <v>0.95735604833908217</v>
      </c>
      <c r="J14" s="51">
        <f>H14/H57</f>
        <v>5.4123291491191938E-2</v>
      </c>
    </row>
    <row r="15" spans="1:10" s="14" customFormat="1" ht="19.5" customHeight="1" x14ac:dyDescent="0.2">
      <c r="A15" s="9" t="s">
        <v>28</v>
      </c>
      <c r="B15" s="25" t="s">
        <v>29</v>
      </c>
      <c r="C15" s="25"/>
      <c r="D15" s="11"/>
      <c r="E15" s="11"/>
      <c r="F15" s="56">
        <f>F16</f>
        <v>1197.5</v>
      </c>
      <c r="G15" s="56">
        <f>G16</f>
        <v>1307.7</v>
      </c>
      <c r="H15" s="56">
        <f>H16</f>
        <v>1307.7</v>
      </c>
      <c r="I15" s="57">
        <f t="shared" si="0"/>
        <v>1</v>
      </c>
      <c r="J15" s="50">
        <f>H15/H57</f>
        <v>1.993176536399615E-3</v>
      </c>
    </row>
    <row r="16" spans="1:10" s="14" customFormat="1" ht="18" customHeight="1" x14ac:dyDescent="0.2">
      <c r="A16" s="20" t="s">
        <v>30</v>
      </c>
      <c r="B16" s="21" t="s">
        <v>29</v>
      </c>
      <c r="C16" s="21" t="s">
        <v>12</v>
      </c>
      <c r="D16" s="18" t="s">
        <v>13</v>
      </c>
      <c r="E16" s="18"/>
      <c r="F16" s="54">
        <v>1197.5</v>
      </c>
      <c r="G16" s="54">
        <v>1307.7</v>
      </c>
      <c r="H16" s="52">
        <v>1307.7</v>
      </c>
      <c r="I16" s="55">
        <f t="shared" si="0"/>
        <v>1</v>
      </c>
      <c r="J16" s="51">
        <f>H16/H57</f>
        <v>1.993176536399615E-3</v>
      </c>
    </row>
    <row r="17" spans="1:10" s="14" customFormat="1" ht="15.75" customHeight="1" x14ac:dyDescent="0.2">
      <c r="A17" s="26" t="s">
        <v>31</v>
      </c>
      <c r="B17" s="25" t="s">
        <v>12</v>
      </c>
      <c r="C17" s="21"/>
      <c r="D17" s="18"/>
      <c r="E17" s="18"/>
      <c r="F17" s="56">
        <f>F18</f>
        <v>0</v>
      </c>
      <c r="G17" s="56">
        <f>G18</f>
        <v>0</v>
      </c>
      <c r="H17" s="56">
        <f>H18</f>
        <v>0</v>
      </c>
      <c r="I17" s="57" t="e">
        <f t="shared" si="0"/>
        <v>#DIV/0!</v>
      </c>
      <c r="J17" s="50">
        <f>H17/H57</f>
        <v>0</v>
      </c>
    </row>
    <row r="18" spans="1:10" s="14" customFormat="1" ht="27" customHeight="1" x14ac:dyDescent="0.2">
      <c r="A18" s="27" t="s">
        <v>32</v>
      </c>
      <c r="B18" s="21" t="s">
        <v>12</v>
      </c>
      <c r="C18" s="21" t="s">
        <v>33</v>
      </c>
      <c r="D18" s="18"/>
      <c r="E18" s="18"/>
      <c r="F18" s="54">
        <v>0</v>
      </c>
      <c r="G18" s="54">
        <v>0</v>
      </c>
      <c r="H18" s="52">
        <v>0</v>
      </c>
      <c r="I18" s="55" t="e">
        <f t="shared" si="0"/>
        <v>#DIV/0!</v>
      </c>
      <c r="J18" s="51">
        <f>H18/H57</f>
        <v>0</v>
      </c>
    </row>
    <row r="19" spans="1:10" s="29" customFormat="1" ht="19.5" customHeight="1" x14ac:dyDescent="0.2">
      <c r="A19" s="28" t="s">
        <v>34</v>
      </c>
      <c r="B19" s="25" t="s">
        <v>15</v>
      </c>
      <c r="C19" s="25"/>
      <c r="D19" s="11" t="s">
        <v>24</v>
      </c>
      <c r="E19" s="11" t="s">
        <v>20</v>
      </c>
      <c r="F19" s="58">
        <f>SUM(F20:F24)</f>
        <v>3159.1260000000002</v>
      </c>
      <c r="G19" s="58">
        <f>SUM(G20:G24)</f>
        <v>3175.922</v>
      </c>
      <c r="H19" s="58">
        <f>SUM(H20:H24)</f>
        <v>1863.0130000000001</v>
      </c>
      <c r="I19" s="57">
        <f t="shared" si="0"/>
        <v>0.58660540151804741</v>
      </c>
      <c r="J19" s="50">
        <f>H19/H57</f>
        <v>2.839576201428046E-3</v>
      </c>
    </row>
    <row r="20" spans="1:10" ht="18" customHeight="1" x14ac:dyDescent="0.2">
      <c r="A20" s="30" t="s">
        <v>35</v>
      </c>
      <c r="B20" s="21" t="s">
        <v>15</v>
      </c>
      <c r="C20" s="21" t="s">
        <v>11</v>
      </c>
      <c r="D20" s="18"/>
      <c r="E20" s="18"/>
      <c r="F20" s="53">
        <v>578.726</v>
      </c>
      <c r="G20" s="53">
        <v>578.726</v>
      </c>
      <c r="H20" s="53">
        <v>578.726</v>
      </c>
      <c r="I20" s="55">
        <f t="shared" si="0"/>
        <v>1</v>
      </c>
      <c r="J20" s="51">
        <f>H20/H57</f>
        <v>8.8208540506569042E-4</v>
      </c>
    </row>
    <row r="21" spans="1:10" ht="18" customHeight="1" x14ac:dyDescent="0.2">
      <c r="A21" s="30" t="s">
        <v>36</v>
      </c>
      <c r="B21" s="21" t="s">
        <v>15</v>
      </c>
      <c r="C21" s="21" t="s">
        <v>18</v>
      </c>
      <c r="D21" s="18" t="s">
        <v>37</v>
      </c>
      <c r="E21" s="18"/>
      <c r="F21" s="54">
        <v>649.1</v>
      </c>
      <c r="G21" s="54">
        <v>649.1</v>
      </c>
      <c r="H21" s="53">
        <v>638.02</v>
      </c>
      <c r="I21" s="55">
        <f t="shared" si="0"/>
        <v>0.98293021106146972</v>
      </c>
      <c r="J21" s="51">
        <f>H21/H57</f>
        <v>9.7246042192680445E-4</v>
      </c>
    </row>
    <row r="22" spans="1:10" ht="18" customHeight="1" x14ac:dyDescent="0.2">
      <c r="A22" s="30" t="s">
        <v>87</v>
      </c>
      <c r="B22" s="21" t="s">
        <v>15</v>
      </c>
      <c r="C22" s="21" t="s">
        <v>56</v>
      </c>
      <c r="D22" s="18"/>
      <c r="E22" s="18"/>
      <c r="F22" s="54">
        <v>200</v>
      </c>
      <c r="G22" s="54">
        <v>200</v>
      </c>
      <c r="H22" s="53">
        <v>91.266999999999996</v>
      </c>
      <c r="I22" s="55">
        <f t="shared" ref="I22" si="1">H22/G22</f>
        <v>0.45633499999999999</v>
      </c>
      <c r="J22" s="51">
        <f>H22/H56</f>
        <v>0.11951548685887498</v>
      </c>
    </row>
    <row r="23" spans="1:10" ht="18" customHeight="1" x14ac:dyDescent="0.2">
      <c r="A23" s="30" t="s">
        <v>38</v>
      </c>
      <c r="B23" s="21" t="s">
        <v>15</v>
      </c>
      <c r="C23" s="21" t="s">
        <v>33</v>
      </c>
      <c r="D23" s="18"/>
      <c r="E23" s="18"/>
      <c r="F23" s="54">
        <v>1531.3</v>
      </c>
      <c r="G23" s="54">
        <v>1548.096</v>
      </c>
      <c r="H23" s="53">
        <v>555</v>
      </c>
      <c r="I23" s="55">
        <f t="shared" si="0"/>
        <v>0.35850489892099713</v>
      </c>
      <c r="J23" s="51">
        <f>H23/H57</f>
        <v>8.4592259516845319E-4</v>
      </c>
    </row>
    <row r="24" spans="1:10" ht="18" customHeight="1" x14ac:dyDescent="0.2">
      <c r="A24" s="30" t="s">
        <v>39</v>
      </c>
      <c r="B24" s="21" t="s">
        <v>15</v>
      </c>
      <c r="C24" s="21" t="s">
        <v>40</v>
      </c>
      <c r="D24" s="18" t="s">
        <v>37</v>
      </c>
      <c r="E24" s="18" t="s">
        <v>20</v>
      </c>
      <c r="F24" s="54">
        <v>200</v>
      </c>
      <c r="G24" s="54">
        <v>200</v>
      </c>
      <c r="H24" s="53">
        <v>0</v>
      </c>
      <c r="I24" s="55">
        <f t="shared" si="0"/>
        <v>0</v>
      </c>
      <c r="J24" s="51">
        <f>H24/H57</f>
        <v>0</v>
      </c>
    </row>
    <row r="25" spans="1:10" s="32" customFormat="1" ht="19.5" customHeight="1" x14ac:dyDescent="0.2">
      <c r="A25" s="28" t="s">
        <v>41</v>
      </c>
      <c r="B25" s="25" t="s">
        <v>18</v>
      </c>
      <c r="C25" s="25"/>
      <c r="D25" s="31"/>
      <c r="E25" s="31"/>
      <c r="F25" s="58">
        <f>SUM(F26:F28)</f>
        <v>6834</v>
      </c>
      <c r="G25" s="58">
        <f>SUM(G26:G28)</f>
        <v>33236.953999999998</v>
      </c>
      <c r="H25" s="58">
        <f>SUM(H26:H28)</f>
        <v>32175.633000000002</v>
      </c>
      <c r="I25" s="57">
        <f t="shared" si="0"/>
        <v>0.96806804257694623</v>
      </c>
      <c r="J25" s="50">
        <f>H25/H57</f>
        <v>4.9041612555941839E-2</v>
      </c>
    </row>
    <row r="26" spans="1:10" ht="18" customHeight="1" x14ac:dyDescent="0.2">
      <c r="A26" s="33" t="s">
        <v>42</v>
      </c>
      <c r="B26" s="34" t="s">
        <v>18</v>
      </c>
      <c r="C26" s="34" t="s">
        <v>11</v>
      </c>
      <c r="D26" s="18" t="s">
        <v>43</v>
      </c>
      <c r="E26" s="18"/>
      <c r="F26" s="54">
        <v>3900</v>
      </c>
      <c r="G26" s="54">
        <v>20487.254000000001</v>
      </c>
      <c r="H26" s="53">
        <v>19760.016</v>
      </c>
      <c r="I26" s="55">
        <f t="shared" si="0"/>
        <v>0.9645029050745404</v>
      </c>
      <c r="J26" s="51">
        <f>H26/H57</f>
        <v>3.011791714466695E-2</v>
      </c>
    </row>
    <row r="27" spans="1:10" ht="18" customHeight="1" x14ac:dyDescent="0.2">
      <c r="A27" s="30" t="s">
        <v>44</v>
      </c>
      <c r="B27" s="21" t="s">
        <v>18</v>
      </c>
      <c r="C27" s="21" t="s">
        <v>29</v>
      </c>
      <c r="D27" s="18" t="s">
        <v>43</v>
      </c>
      <c r="E27" s="18" t="s">
        <v>20</v>
      </c>
      <c r="F27" s="54">
        <v>2500</v>
      </c>
      <c r="G27" s="54">
        <v>12255.7</v>
      </c>
      <c r="H27" s="53">
        <v>12020.617</v>
      </c>
      <c r="I27" s="55">
        <f t="shared" si="0"/>
        <v>0.98081847630082319</v>
      </c>
      <c r="J27" s="51">
        <f>H27/H57</f>
        <v>1.832164239309194E-2</v>
      </c>
    </row>
    <row r="28" spans="1:10" ht="18" customHeight="1" x14ac:dyDescent="0.2">
      <c r="A28" s="30" t="s">
        <v>45</v>
      </c>
      <c r="B28" s="21" t="s">
        <v>18</v>
      </c>
      <c r="C28" s="21" t="s">
        <v>12</v>
      </c>
      <c r="D28" s="18"/>
      <c r="E28" s="18"/>
      <c r="F28" s="54">
        <v>434</v>
      </c>
      <c r="G28" s="54">
        <v>494</v>
      </c>
      <c r="H28" s="53">
        <v>395</v>
      </c>
      <c r="I28" s="55">
        <f t="shared" si="0"/>
        <v>0.79959514170040491</v>
      </c>
      <c r="J28" s="51">
        <f>H28/H57</f>
        <v>6.0205301818295315E-4</v>
      </c>
    </row>
    <row r="29" spans="1:10" s="29" customFormat="1" ht="18" customHeight="1" x14ac:dyDescent="0.2">
      <c r="A29" s="28" t="s">
        <v>89</v>
      </c>
      <c r="B29" s="25" t="s">
        <v>19</v>
      </c>
      <c r="C29" s="25"/>
      <c r="D29" s="11"/>
      <c r="E29" s="11"/>
      <c r="F29" s="70">
        <v>0</v>
      </c>
      <c r="G29" s="70">
        <f>G30</f>
        <v>728</v>
      </c>
      <c r="H29" s="58">
        <f>H30</f>
        <v>728</v>
      </c>
      <c r="I29" s="57">
        <f t="shared" si="0"/>
        <v>1</v>
      </c>
      <c r="J29" s="51">
        <f>H29/H57</f>
        <v>1.109606575284025E-3</v>
      </c>
    </row>
    <row r="30" spans="1:10" ht="18" customHeight="1" x14ac:dyDescent="0.2">
      <c r="A30" s="30" t="s">
        <v>90</v>
      </c>
      <c r="B30" s="21" t="s">
        <v>19</v>
      </c>
      <c r="C30" s="21" t="s">
        <v>11</v>
      </c>
      <c r="D30" s="18"/>
      <c r="E30" s="18"/>
      <c r="F30" s="54">
        <v>0</v>
      </c>
      <c r="G30" s="54">
        <v>728</v>
      </c>
      <c r="H30" s="53">
        <v>728</v>
      </c>
      <c r="I30" s="55">
        <f t="shared" si="0"/>
        <v>1</v>
      </c>
      <c r="J30" s="51">
        <f>H30/H57</f>
        <v>1.109606575284025E-3</v>
      </c>
    </row>
    <row r="31" spans="1:10" s="29" customFormat="1" ht="19.5" customHeight="1" x14ac:dyDescent="0.2">
      <c r="A31" s="9" t="s">
        <v>46</v>
      </c>
      <c r="B31" s="25" t="s">
        <v>21</v>
      </c>
      <c r="C31" s="10"/>
      <c r="D31" s="11" t="s">
        <v>47</v>
      </c>
      <c r="E31" s="11"/>
      <c r="F31" s="56">
        <f>SUM(F32:F36)</f>
        <v>362619.51600000006</v>
      </c>
      <c r="G31" s="56">
        <f>SUM(G32:G36)</f>
        <v>496871.38300000003</v>
      </c>
      <c r="H31" s="56">
        <f>SUM(H32:H36)</f>
        <v>481456.67</v>
      </c>
      <c r="I31" s="57">
        <f t="shared" si="0"/>
        <v>0.96897645240317642</v>
      </c>
      <c r="J31" s="50">
        <f>H31/H57</f>
        <v>0.73382896531092168</v>
      </c>
    </row>
    <row r="32" spans="1:10" ht="18" customHeight="1" x14ac:dyDescent="0.2">
      <c r="A32" s="15" t="s">
        <v>48</v>
      </c>
      <c r="B32" s="16" t="s">
        <v>21</v>
      </c>
      <c r="C32" s="17" t="s">
        <v>11</v>
      </c>
      <c r="D32" s="18" t="s">
        <v>47</v>
      </c>
      <c r="E32" s="18" t="s">
        <v>20</v>
      </c>
      <c r="F32" s="54">
        <v>96588.278000000006</v>
      </c>
      <c r="G32" s="54">
        <v>115562.656</v>
      </c>
      <c r="H32" s="52">
        <v>113664.087</v>
      </c>
      <c r="I32" s="55">
        <f t="shared" si="0"/>
        <v>0.98357108545514904</v>
      </c>
      <c r="J32" s="51">
        <f>H32/H57</f>
        <v>0.1732450800945817</v>
      </c>
    </row>
    <row r="33" spans="1:10" ht="18" customHeight="1" x14ac:dyDescent="0.2">
      <c r="A33" s="20" t="s">
        <v>49</v>
      </c>
      <c r="B33" s="21" t="s">
        <v>21</v>
      </c>
      <c r="C33" s="22" t="s">
        <v>29</v>
      </c>
      <c r="D33" s="18" t="s">
        <v>50</v>
      </c>
      <c r="E33" s="18"/>
      <c r="F33" s="54">
        <v>207354.704</v>
      </c>
      <c r="G33" s="54">
        <v>316071.69900000002</v>
      </c>
      <c r="H33" s="52">
        <v>303969.50799999997</v>
      </c>
      <c r="I33" s="55">
        <f t="shared" si="0"/>
        <v>0.9617106149070308</v>
      </c>
      <c r="J33" s="51">
        <f>H33/H57</f>
        <v>0.46330572082781596</v>
      </c>
    </row>
    <row r="34" spans="1:10" ht="18" customHeight="1" x14ac:dyDescent="0.2">
      <c r="A34" s="20" t="s">
        <v>51</v>
      </c>
      <c r="B34" s="21" t="s">
        <v>21</v>
      </c>
      <c r="C34" s="22" t="s">
        <v>12</v>
      </c>
      <c r="D34" s="18"/>
      <c r="E34" s="18"/>
      <c r="F34" s="54">
        <v>40129.754000000001</v>
      </c>
      <c r="G34" s="54">
        <v>41313.961000000003</v>
      </c>
      <c r="H34" s="52">
        <v>39943.392</v>
      </c>
      <c r="I34" s="55">
        <f t="shared" si="0"/>
        <v>0.9668255241853958</v>
      </c>
      <c r="J34" s="51">
        <f>H34/H57</f>
        <v>6.0881113190037528E-2</v>
      </c>
    </row>
    <row r="35" spans="1:10" ht="18" customHeight="1" x14ac:dyDescent="0.2">
      <c r="A35" s="20" t="s">
        <v>52</v>
      </c>
      <c r="B35" s="21" t="s">
        <v>21</v>
      </c>
      <c r="C35" s="22" t="s">
        <v>21</v>
      </c>
      <c r="D35" s="18" t="s">
        <v>50</v>
      </c>
      <c r="E35" s="18" t="s">
        <v>20</v>
      </c>
      <c r="F35" s="54">
        <v>678</v>
      </c>
      <c r="G35" s="54">
        <v>678</v>
      </c>
      <c r="H35" s="52">
        <v>676.29399999999998</v>
      </c>
      <c r="I35" s="55">
        <f t="shared" si="0"/>
        <v>0.99748377581120939</v>
      </c>
      <c r="J35" s="51">
        <f>H35/H57</f>
        <v>1.0307970731114483E-3</v>
      </c>
    </row>
    <row r="36" spans="1:10" ht="18" customHeight="1" x14ac:dyDescent="0.2">
      <c r="A36" s="20" t="s">
        <v>53</v>
      </c>
      <c r="B36" s="21" t="s">
        <v>21</v>
      </c>
      <c r="C36" s="22" t="s">
        <v>33</v>
      </c>
      <c r="D36" s="18" t="s">
        <v>54</v>
      </c>
      <c r="E36" s="18"/>
      <c r="F36" s="54">
        <v>17868.78</v>
      </c>
      <c r="G36" s="54">
        <v>23245.066999999999</v>
      </c>
      <c r="H36" s="52">
        <v>23203.388999999999</v>
      </c>
      <c r="I36" s="55">
        <f t="shared" si="0"/>
        <v>0.99820701742868712</v>
      </c>
      <c r="J36" s="51">
        <f>H36/H57</f>
        <v>3.5366254125375023E-2</v>
      </c>
    </row>
    <row r="37" spans="1:10" s="29" customFormat="1" ht="19.5" customHeight="1" x14ac:dyDescent="0.2">
      <c r="A37" s="9" t="s">
        <v>55</v>
      </c>
      <c r="B37" s="10" t="s">
        <v>56</v>
      </c>
      <c r="C37" s="10"/>
      <c r="D37" s="11" t="s">
        <v>54</v>
      </c>
      <c r="E37" s="11" t="s">
        <v>20</v>
      </c>
      <c r="F37" s="56">
        <f>SUM(F38:F38)</f>
        <v>16760</v>
      </c>
      <c r="G37" s="56">
        <f>SUM(G38:G38)</f>
        <v>19371.564999999999</v>
      </c>
      <c r="H37" s="56">
        <f>SUM(H38:H38)</f>
        <v>19371.564999999999</v>
      </c>
      <c r="I37" s="57">
        <f t="shared" si="0"/>
        <v>1</v>
      </c>
      <c r="J37" s="50">
        <f>H37/H57</f>
        <v>2.9525846013106982E-2</v>
      </c>
    </row>
    <row r="38" spans="1:10" ht="18" customHeight="1" x14ac:dyDescent="0.2">
      <c r="A38" s="20" t="s">
        <v>57</v>
      </c>
      <c r="B38" s="22" t="s">
        <v>56</v>
      </c>
      <c r="C38" s="22" t="s">
        <v>11</v>
      </c>
      <c r="D38" s="35" t="s">
        <v>58</v>
      </c>
      <c r="E38" s="35"/>
      <c r="F38" s="53">
        <v>16760</v>
      </c>
      <c r="G38" s="53">
        <v>19371.564999999999</v>
      </c>
      <c r="H38" s="52">
        <v>19371.564999999999</v>
      </c>
      <c r="I38" s="55">
        <f t="shared" si="0"/>
        <v>1</v>
      </c>
      <c r="J38" s="51">
        <f>H38/H57</f>
        <v>2.9525846013106982E-2</v>
      </c>
    </row>
    <row r="39" spans="1:10" s="36" customFormat="1" ht="19.5" customHeight="1" x14ac:dyDescent="0.2">
      <c r="A39" s="9" t="s">
        <v>59</v>
      </c>
      <c r="B39" s="25" t="s">
        <v>60</v>
      </c>
      <c r="C39" s="10"/>
      <c r="D39" s="18" t="s">
        <v>61</v>
      </c>
      <c r="E39" s="18"/>
      <c r="F39" s="56">
        <f>SUM(F40:F44)</f>
        <v>18936.301999999996</v>
      </c>
      <c r="G39" s="56">
        <f>SUM(G40:G44)</f>
        <v>19589.201999999997</v>
      </c>
      <c r="H39" s="56">
        <f>SUM(H40:H44)</f>
        <v>19071.109980000001</v>
      </c>
      <c r="I39" s="57">
        <f t="shared" si="0"/>
        <v>0.97355216307433057</v>
      </c>
      <c r="J39" s="50">
        <f>H39/H57</f>
        <v>2.9067897021665925E-2</v>
      </c>
    </row>
    <row r="40" spans="1:10" ht="18" customHeight="1" x14ac:dyDescent="0.2">
      <c r="A40" s="20" t="s">
        <v>62</v>
      </c>
      <c r="B40" s="21" t="s">
        <v>60</v>
      </c>
      <c r="C40" s="22" t="s">
        <v>11</v>
      </c>
      <c r="D40" s="18" t="s">
        <v>61</v>
      </c>
      <c r="E40" s="35" t="s">
        <v>20</v>
      </c>
      <c r="F40" s="67">
        <v>21.6</v>
      </c>
      <c r="G40" s="67">
        <v>21.6</v>
      </c>
      <c r="H40" s="66">
        <v>21.6</v>
      </c>
      <c r="I40" s="55">
        <f t="shared" si="0"/>
        <v>1</v>
      </c>
      <c r="J40" s="51">
        <f>H40/H57</f>
        <v>3.2922392893042503E-5</v>
      </c>
    </row>
    <row r="41" spans="1:10" ht="18" hidden="1" customHeight="1" x14ac:dyDescent="0.2">
      <c r="A41" s="20" t="s">
        <v>63</v>
      </c>
      <c r="B41" s="21" t="s">
        <v>60</v>
      </c>
      <c r="C41" s="22" t="s">
        <v>29</v>
      </c>
      <c r="D41" s="18" t="s">
        <v>64</v>
      </c>
      <c r="E41" s="35"/>
      <c r="F41" s="53"/>
      <c r="G41" s="53"/>
      <c r="H41" s="52"/>
      <c r="I41" s="55" t="e">
        <f t="shared" si="0"/>
        <v>#DIV/0!</v>
      </c>
      <c r="J41" s="51">
        <f>H41/H57</f>
        <v>0</v>
      </c>
    </row>
    <row r="42" spans="1:10" ht="18" customHeight="1" x14ac:dyDescent="0.2">
      <c r="A42" s="20" t="s">
        <v>65</v>
      </c>
      <c r="B42" s="21" t="s">
        <v>60</v>
      </c>
      <c r="C42" s="22" t="s">
        <v>12</v>
      </c>
      <c r="D42" s="35" t="s">
        <v>66</v>
      </c>
      <c r="E42" s="35"/>
      <c r="F42" s="66">
        <v>9781.2019999999993</v>
      </c>
      <c r="G42" s="66">
        <v>10388.201999999999</v>
      </c>
      <c r="H42" s="67">
        <v>10356.583000000001</v>
      </c>
      <c r="I42" s="55">
        <f t="shared" si="0"/>
        <v>0.99695625864803183</v>
      </c>
      <c r="J42" s="51">
        <f>H42/H57</f>
        <v>1.578534697015763E-2</v>
      </c>
    </row>
    <row r="43" spans="1:10" ht="18" customHeight="1" x14ac:dyDescent="0.2">
      <c r="A43" s="20" t="s">
        <v>67</v>
      </c>
      <c r="B43" s="21" t="s">
        <v>60</v>
      </c>
      <c r="C43" s="22" t="s">
        <v>15</v>
      </c>
      <c r="D43" s="35" t="s">
        <v>66</v>
      </c>
      <c r="E43" s="35" t="s">
        <v>20</v>
      </c>
      <c r="F43" s="66">
        <v>8038.9</v>
      </c>
      <c r="G43" s="66">
        <v>8038.9</v>
      </c>
      <c r="H43" s="67">
        <v>7853.951</v>
      </c>
      <c r="I43" s="55">
        <f t="shared" si="0"/>
        <v>0.97699324534451237</v>
      </c>
      <c r="J43" s="51">
        <f>H43/H57</f>
        <v>1.1970873175217779E-2</v>
      </c>
    </row>
    <row r="44" spans="1:10" ht="18" customHeight="1" x14ac:dyDescent="0.2">
      <c r="A44" s="27" t="s">
        <v>68</v>
      </c>
      <c r="B44" s="21" t="s">
        <v>60</v>
      </c>
      <c r="C44" s="22" t="s">
        <v>19</v>
      </c>
      <c r="D44" s="35"/>
      <c r="E44" s="35"/>
      <c r="F44" s="67">
        <v>1094.5999999999999</v>
      </c>
      <c r="G44" s="67">
        <v>1140.5</v>
      </c>
      <c r="H44" s="66">
        <v>838.97598000000005</v>
      </c>
      <c r="I44" s="55">
        <f t="shared" si="0"/>
        <v>0.73562120122753183</v>
      </c>
      <c r="J44" s="51">
        <f>H44/H57</f>
        <v>1.2787544833974707E-3</v>
      </c>
    </row>
    <row r="45" spans="1:10" ht="19.5" customHeight="1" x14ac:dyDescent="0.2">
      <c r="A45" s="9" t="s">
        <v>69</v>
      </c>
      <c r="B45" s="25" t="s">
        <v>23</v>
      </c>
      <c r="C45" s="10"/>
      <c r="D45" s="18" t="s">
        <v>70</v>
      </c>
      <c r="E45" s="18" t="s">
        <v>20</v>
      </c>
      <c r="F45" s="56">
        <f t="shared" ref="F45" si="2">F46+F47+F48</f>
        <v>15802.749</v>
      </c>
      <c r="G45" s="56">
        <f>G46+G47+G48</f>
        <v>20848.944979999997</v>
      </c>
      <c r="H45" s="56">
        <f>H46+H47+H48</f>
        <v>18340.505799999999</v>
      </c>
      <c r="I45" s="57">
        <f t="shared" si="0"/>
        <v>0.87968507843412236</v>
      </c>
      <c r="J45" s="50">
        <f>H45/H57</f>
        <v>2.7954321194663182E-2</v>
      </c>
    </row>
    <row r="46" spans="1:10" ht="16.5" customHeight="1" x14ac:dyDescent="0.2">
      <c r="A46" s="20" t="s">
        <v>71</v>
      </c>
      <c r="B46" s="21" t="s">
        <v>23</v>
      </c>
      <c r="C46" s="22" t="s">
        <v>11</v>
      </c>
      <c r="D46" s="35"/>
      <c r="E46" s="35"/>
      <c r="F46" s="66">
        <v>11933.687</v>
      </c>
      <c r="G46" s="66">
        <v>13323.710999999999</v>
      </c>
      <c r="H46" s="67">
        <v>13313.17482</v>
      </c>
      <c r="I46" s="55">
        <f t="shared" si="0"/>
        <v>0.99920921581082034</v>
      </c>
      <c r="J46" s="51">
        <f>H46/H57</f>
        <v>2.0291739448046315E-2</v>
      </c>
    </row>
    <row r="47" spans="1:10" ht="17.25" customHeight="1" x14ac:dyDescent="0.2">
      <c r="A47" s="20" t="s">
        <v>72</v>
      </c>
      <c r="B47" s="21" t="s">
        <v>23</v>
      </c>
      <c r="C47" s="22" t="s">
        <v>29</v>
      </c>
      <c r="D47" s="35"/>
      <c r="E47" s="35"/>
      <c r="F47" s="66">
        <v>0</v>
      </c>
      <c r="G47" s="66">
        <v>3656.1709999999998</v>
      </c>
      <c r="H47" s="52">
        <v>1158.268</v>
      </c>
      <c r="I47" s="19">
        <f t="shared" si="0"/>
        <v>0.31679809286819466</v>
      </c>
      <c r="J47" s="51">
        <f>H47/H57</f>
        <v>1.765414544974007E-3</v>
      </c>
    </row>
    <row r="48" spans="1:10" ht="17.25" customHeight="1" x14ac:dyDescent="0.2">
      <c r="A48" s="20" t="s">
        <v>88</v>
      </c>
      <c r="B48" s="21" t="s">
        <v>23</v>
      </c>
      <c r="C48" s="22" t="s">
        <v>12</v>
      </c>
      <c r="D48" s="35"/>
      <c r="E48" s="35"/>
      <c r="F48" s="66">
        <v>3869.0619999999999</v>
      </c>
      <c r="G48" s="66">
        <v>3869.0629800000002</v>
      </c>
      <c r="H48" s="52">
        <v>3869.0629800000002</v>
      </c>
      <c r="I48" s="19">
        <f t="shared" ref="I48" si="3">H48/G48</f>
        <v>1</v>
      </c>
      <c r="J48" s="51" t="e">
        <f>H48/H58</f>
        <v>#DIV/0!</v>
      </c>
    </row>
    <row r="49" spans="1:10" ht="19.5" customHeight="1" x14ac:dyDescent="0.2">
      <c r="A49" s="9" t="s">
        <v>73</v>
      </c>
      <c r="B49" s="10" t="s">
        <v>40</v>
      </c>
      <c r="C49" s="10"/>
      <c r="D49" s="35" t="s">
        <v>74</v>
      </c>
      <c r="E49" s="35" t="s">
        <v>20</v>
      </c>
      <c r="F49" s="56">
        <f>F50</f>
        <v>400</v>
      </c>
      <c r="G49" s="56">
        <f>G50</f>
        <v>650</v>
      </c>
      <c r="H49" s="56">
        <f>H50</f>
        <v>650</v>
      </c>
      <c r="I49" s="13">
        <f t="shared" si="0"/>
        <v>1</v>
      </c>
      <c r="J49" s="50">
        <f>H49/H57</f>
        <v>9.9072015650359378E-4</v>
      </c>
    </row>
    <row r="50" spans="1:10" s="37" customFormat="1" ht="18" customHeight="1" x14ac:dyDescent="0.2">
      <c r="A50" s="20" t="s">
        <v>75</v>
      </c>
      <c r="B50" s="22" t="s">
        <v>40</v>
      </c>
      <c r="C50" s="22" t="s">
        <v>29</v>
      </c>
      <c r="D50" s="35" t="s">
        <v>76</v>
      </c>
      <c r="E50" s="35"/>
      <c r="F50" s="67">
        <v>400</v>
      </c>
      <c r="G50" s="67">
        <v>650</v>
      </c>
      <c r="H50" s="66">
        <v>650</v>
      </c>
      <c r="I50" s="19">
        <f t="shared" si="0"/>
        <v>1</v>
      </c>
      <c r="J50" s="51">
        <f>H50/H57</f>
        <v>9.9072015650359378E-4</v>
      </c>
    </row>
    <row r="51" spans="1:10" ht="19.5" customHeight="1" x14ac:dyDescent="0.2">
      <c r="A51" s="38" t="s">
        <v>77</v>
      </c>
      <c r="B51" s="39" t="s">
        <v>26</v>
      </c>
      <c r="C51" s="39"/>
      <c r="D51" s="40"/>
      <c r="E51" s="40"/>
      <c r="F51" s="63">
        <f>F52</f>
        <v>3000</v>
      </c>
      <c r="G51" s="63">
        <f>G52</f>
        <v>3450</v>
      </c>
      <c r="H51" s="64">
        <f>H52</f>
        <v>1222.28997</v>
      </c>
      <c r="I51" s="13">
        <f t="shared" si="0"/>
        <v>0.354286947826087</v>
      </c>
      <c r="J51" s="50">
        <f>H51/H57</f>
        <v>1.862995862109497E-3</v>
      </c>
    </row>
    <row r="52" spans="1:10" ht="27" customHeight="1" x14ac:dyDescent="0.2">
      <c r="A52" s="27" t="s">
        <v>78</v>
      </c>
      <c r="B52" s="41">
        <v>13</v>
      </c>
      <c r="C52" s="42" t="s">
        <v>11</v>
      </c>
      <c r="D52" s="43"/>
      <c r="E52" s="43"/>
      <c r="F52" s="66">
        <v>3000</v>
      </c>
      <c r="G52" s="66">
        <v>3450</v>
      </c>
      <c r="H52" s="67">
        <v>1222.28997</v>
      </c>
      <c r="I52" s="19">
        <f t="shared" si="0"/>
        <v>0.354286947826087</v>
      </c>
      <c r="J52" s="51">
        <f>H52/H57</f>
        <v>1.862995862109497E-3</v>
      </c>
    </row>
    <row r="53" spans="1:10" s="37" customFormat="1" ht="19.5" customHeight="1" x14ac:dyDescent="0.2">
      <c r="A53" s="28" t="s">
        <v>79</v>
      </c>
      <c r="B53" s="10" t="s">
        <v>80</v>
      </c>
      <c r="C53" s="10"/>
      <c r="D53" s="44"/>
      <c r="E53" s="44"/>
      <c r="F53" s="65">
        <f>SUM(F54:F56)</f>
        <v>10891</v>
      </c>
      <c r="G53" s="65">
        <f>SUM(G54:G56)</f>
        <v>11654.64162</v>
      </c>
      <c r="H53" s="65">
        <f>SUM(H54:H56)</f>
        <v>11654.64162</v>
      </c>
      <c r="I53" s="13">
        <f t="shared" si="0"/>
        <v>1</v>
      </c>
      <c r="J53" s="50">
        <f>H53/H57</f>
        <v>1.7763828261168766E-2</v>
      </c>
    </row>
    <row r="54" spans="1:10" s="45" customFormat="1" ht="18" customHeight="1" x14ac:dyDescent="0.2">
      <c r="A54" s="30" t="s">
        <v>81</v>
      </c>
      <c r="B54" s="22" t="s">
        <v>80</v>
      </c>
      <c r="C54" s="22" t="s">
        <v>11</v>
      </c>
      <c r="D54" s="18" t="s">
        <v>37</v>
      </c>
      <c r="E54" s="18"/>
      <c r="F54" s="67">
        <v>10891</v>
      </c>
      <c r="G54" s="67">
        <v>10891</v>
      </c>
      <c r="H54" s="66">
        <v>10891</v>
      </c>
      <c r="I54" s="19">
        <f t="shared" si="0"/>
        <v>1</v>
      </c>
      <c r="J54" s="51">
        <f>H54/G57</f>
        <v>1.5956946502716392E-2</v>
      </c>
    </row>
    <row r="55" spans="1:10" s="45" customFormat="1" ht="18" customHeight="1" x14ac:dyDescent="0.2">
      <c r="A55" s="30" t="s">
        <v>84</v>
      </c>
      <c r="B55" s="22" t="s">
        <v>80</v>
      </c>
      <c r="C55" s="22" t="s">
        <v>29</v>
      </c>
      <c r="D55" s="18"/>
      <c r="E55" s="18"/>
      <c r="F55" s="67">
        <v>0</v>
      </c>
      <c r="G55" s="67">
        <v>0</v>
      </c>
      <c r="H55" s="66">
        <v>0</v>
      </c>
      <c r="I55" s="19" t="e">
        <f t="shared" ref="I55" si="4">H55/G55</f>
        <v>#DIV/0!</v>
      </c>
      <c r="J55" s="51">
        <f>H55/G57</f>
        <v>0</v>
      </c>
    </row>
    <row r="56" spans="1:10" s="45" customFormat="1" ht="18" customHeight="1" x14ac:dyDescent="0.2">
      <c r="A56" s="30" t="s">
        <v>82</v>
      </c>
      <c r="B56" s="22" t="s">
        <v>80</v>
      </c>
      <c r="C56" s="22" t="s">
        <v>12</v>
      </c>
      <c r="D56" s="18"/>
      <c r="E56" s="18"/>
      <c r="F56" s="68">
        <v>0</v>
      </c>
      <c r="G56" s="68">
        <v>763.64161999999999</v>
      </c>
      <c r="H56" s="69">
        <v>763.64161999999999</v>
      </c>
      <c r="I56" s="19">
        <v>0</v>
      </c>
      <c r="J56" s="51">
        <f>H56/H57</f>
        <v>1.163930992737012E-3</v>
      </c>
    </row>
    <row r="57" spans="1:10" s="47" customFormat="1" ht="21" customHeight="1" x14ac:dyDescent="0.2">
      <c r="A57" s="9" t="s">
        <v>83</v>
      </c>
      <c r="B57" s="25"/>
      <c r="C57" s="46"/>
      <c r="D57" s="18" t="s">
        <v>37</v>
      </c>
      <c r="E57" s="18" t="s">
        <v>20</v>
      </c>
      <c r="F57" s="12">
        <f t="shared" ref="F57" si="5">F8+F15+F19+F25+F31+F37+F39+F45+F49+F51+F53+F17+F29</f>
        <v>491405.07500000013</v>
      </c>
      <c r="G57" s="12">
        <f>G8+G15+G19+G25+G31+G37+G39+G45+G49+G51+G53+G17+G29</f>
        <v>682524.06550000003</v>
      </c>
      <c r="H57" s="12">
        <f>H8+H15+H19+H25+H31+H37+H39+H45+H49+H51+H53+H17+H29</f>
        <v>656088.39764999994</v>
      </c>
      <c r="I57" s="13">
        <f t="shared" si="0"/>
        <v>0.96126778646166278</v>
      </c>
      <c r="J57" s="50">
        <f>H57/H57</f>
        <v>1</v>
      </c>
    </row>
    <row r="58" spans="1:10" ht="15.75" customHeight="1" x14ac:dyDescent="0.2"/>
    <row r="59" spans="1:10" x14ac:dyDescent="0.2">
      <c r="H59" s="61"/>
    </row>
  </sheetData>
  <mergeCells count="13">
    <mergeCell ref="I1:J1"/>
    <mergeCell ref="A3:J3"/>
    <mergeCell ref="A4:H4"/>
    <mergeCell ref="A5:A6"/>
    <mergeCell ref="B5:B6"/>
    <mergeCell ref="C5:C6"/>
    <mergeCell ref="D5:D6"/>
    <mergeCell ref="F5:F6"/>
    <mergeCell ref="I5:I6"/>
    <mergeCell ref="J5:J6"/>
    <mergeCell ref="E5:E6"/>
    <mergeCell ref="G5:G6"/>
    <mergeCell ref="H5:H6"/>
  </mergeCells>
  <pageMargins left="0.59027777777777801" right="0.59027777777777801" top="0.39374999999999999" bottom="0.39374999999999999" header="0.51180555555555496" footer="0.51180555555555496"/>
  <pageSetup paperSize="9" scale="73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прил.4</vt:lpstr>
      <vt:lpstr>прил.4!Область_печати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filina-pc</dc:creator>
  <cp:lastModifiedBy>Пользователь</cp:lastModifiedBy>
  <cp:revision>3</cp:revision>
  <cp:lastPrinted>2021-02-25T07:19:50Z</cp:lastPrinted>
  <dcterms:created xsi:type="dcterms:W3CDTF">2016-03-10T09:30:43Z</dcterms:created>
  <dcterms:modified xsi:type="dcterms:W3CDTF">2025-04-25T12:17:59Z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Reanimator Extreme Edition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