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3520" windowHeight="8925"/>
  </bookViews>
  <sheets>
    <sheet name="12 мес. 2016" sheetId="1" r:id="rId1"/>
  </sheets>
  <definedNames>
    <definedName name="_xlnm._FilterDatabase" localSheetId="0" hidden="1">'12 мес. 2016'!$A$14:$AR$28</definedName>
    <definedName name="_xlnm.Print_Area" localSheetId="0">'12 мес. 2016'!$A$1:$BQ$29</definedName>
  </definedNames>
  <calcPr calcId="144525" refMode="R1C1"/>
</workbook>
</file>

<file path=xl/calcChain.xml><?xml version="1.0" encoding="utf-8"?>
<calcChain xmlns="http://schemas.openxmlformats.org/spreadsheetml/2006/main">
  <c r="BN28" i="1" l="1"/>
  <c r="BM28" i="1"/>
  <c r="BK28" i="1"/>
  <c r="BJ28" i="1"/>
  <c r="BH28" i="1"/>
  <c r="BG28" i="1"/>
  <c r="BB28" i="1"/>
  <c r="BA28" i="1"/>
  <c r="AY28" i="1"/>
  <c r="AX28" i="1"/>
  <c r="AV28" i="1"/>
  <c r="AU28" i="1"/>
  <c r="AP28" i="1"/>
  <c r="AO28" i="1"/>
  <c r="AM28" i="1"/>
  <c r="AL28" i="1"/>
  <c r="AJ28" i="1"/>
  <c r="AI28" i="1"/>
  <c r="AE28" i="1"/>
  <c r="AQ28" i="1" s="1"/>
  <c r="AD28" i="1"/>
  <c r="AC28" i="1"/>
  <c r="AA28" i="1"/>
  <c r="Z28" i="1"/>
  <c r="X28" i="1"/>
  <c r="W28" i="1"/>
  <c r="I28" i="1"/>
  <c r="M28" i="1" s="1"/>
  <c r="Q28" i="1" s="1"/>
  <c r="U28" i="1" s="1"/>
  <c r="BN27" i="1"/>
  <c r="BM27" i="1"/>
  <c r="BK27" i="1"/>
  <c r="BJ27" i="1"/>
  <c r="BH27" i="1"/>
  <c r="BG27" i="1"/>
  <c r="BB27" i="1"/>
  <c r="BA27" i="1"/>
  <c r="AY27" i="1"/>
  <c r="AX27" i="1"/>
  <c r="AV27" i="1"/>
  <c r="AU27" i="1"/>
  <c r="AP27" i="1"/>
  <c r="AO27" i="1"/>
  <c r="AM27" i="1"/>
  <c r="AL27" i="1"/>
  <c r="AJ27" i="1"/>
  <c r="AI27" i="1"/>
  <c r="AE27" i="1"/>
  <c r="AQ27" i="1" s="1"/>
  <c r="AD27" i="1"/>
  <c r="AC27" i="1"/>
  <c r="AA27" i="1"/>
  <c r="Z27" i="1"/>
  <c r="X27" i="1"/>
  <c r="W27" i="1"/>
  <c r="I27" i="1"/>
  <c r="M27" i="1" s="1"/>
  <c r="Q27" i="1" s="1"/>
  <c r="U27" i="1" s="1"/>
  <c r="BN26" i="1"/>
  <c r="BM26" i="1"/>
  <c r="BK26" i="1"/>
  <c r="BJ26" i="1"/>
  <c r="BH26" i="1"/>
  <c r="BG26" i="1"/>
  <c r="BB26" i="1"/>
  <c r="BA26" i="1"/>
  <c r="AY26" i="1"/>
  <c r="AX26" i="1"/>
  <c r="AV26" i="1"/>
  <c r="AU26" i="1"/>
  <c r="AP26" i="1"/>
  <c r="AO26" i="1"/>
  <c r="AM26" i="1"/>
  <c r="AL26" i="1"/>
  <c r="AJ26" i="1"/>
  <c r="AI26" i="1"/>
  <c r="AE26" i="1"/>
  <c r="AQ26" i="1" s="1"/>
  <c r="AD26" i="1"/>
  <c r="AC26" i="1"/>
  <c r="AA26" i="1"/>
  <c r="Z26" i="1"/>
  <c r="X26" i="1"/>
  <c r="W26" i="1"/>
  <c r="I26" i="1"/>
  <c r="M26" i="1" s="1"/>
  <c r="Q26" i="1" s="1"/>
  <c r="U26" i="1" s="1"/>
  <c r="BN25" i="1"/>
  <c r="BM25" i="1"/>
  <c r="BK25" i="1"/>
  <c r="BJ25" i="1"/>
  <c r="BH25" i="1"/>
  <c r="BG25" i="1"/>
  <c r="BB25" i="1"/>
  <c r="BA25" i="1"/>
  <c r="AY25" i="1"/>
  <c r="AX25" i="1"/>
  <c r="AV25" i="1"/>
  <c r="AU25" i="1"/>
  <c r="AP25" i="1"/>
  <c r="AO25" i="1"/>
  <c r="AM25" i="1"/>
  <c r="AL25" i="1"/>
  <c r="AJ25" i="1"/>
  <c r="AI25" i="1"/>
  <c r="AE25" i="1"/>
  <c r="AQ25" i="1" s="1"/>
  <c r="AD25" i="1"/>
  <c r="AC25" i="1"/>
  <c r="AA25" i="1"/>
  <c r="Z25" i="1"/>
  <c r="X25" i="1"/>
  <c r="W25" i="1"/>
  <c r="I25" i="1"/>
  <c r="M25" i="1" s="1"/>
  <c r="Q25" i="1" s="1"/>
  <c r="U25" i="1" s="1"/>
  <c r="BN24" i="1"/>
  <c r="BM24" i="1"/>
  <c r="BK24" i="1"/>
  <c r="BJ24" i="1"/>
  <c r="BH24" i="1"/>
  <c r="BG24" i="1"/>
  <c r="BB24" i="1"/>
  <c r="BA24" i="1"/>
  <c r="AY24" i="1"/>
  <c r="AX24" i="1"/>
  <c r="AV24" i="1"/>
  <c r="AU24" i="1"/>
  <c r="AP24" i="1"/>
  <c r="AO24" i="1"/>
  <c r="AM24" i="1"/>
  <c r="AL24" i="1"/>
  <c r="AJ24" i="1"/>
  <c r="AI24" i="1"/>
  <c r="AE24" i="1"/>
  <c r="AQ24" i="1" s="1"/>
  <c r="AD24" i="1"/>
  <c r="AC24" i="1"/>
  <c r="AA24" i="1"/>
  <c r="Z24" i="1"/>
  <c r="X24" i="1"/>
  <c r="W24" i="1"/>
  <c r="I24" i="1"/>
  <c r="M24" i="1" s="1"/>
  <c r="Q24" i="1" s="1"/>
  <c r="U24" i="1" s="1"/>
  <c r="BN23" i="1"/>
  <c r="BM23" i="1"/>
  <c r="BK23" i="1"/>
  <c r="BJ23" i="1"/>
  <c r="BH23" i="1"/>
  <c r="BG23" i="1"/>
  <c r="BB23" i="1"/>
  <c r="BA23" i="1"/>
  <c r="AY23" i="1"/>
  <c r="AX23" i="1"/>
  <c r="AV23" i="1"/>
  <c r="AU23" i="1"/>
  <c r="AP23" i="1"/>
  <c r="AO23" i="1"/>
  <c r="AM23" i="1"/>
  <c r="AL23" i="1"/>
  <c r="AJ23" i="1"/>
  <c r="AI23" i="1"/>
  <c r="AE23" i="1"/>
  <c r="AQ23" i="1" s="1"/>
  <c r="AD23" i="1"/>
  <c r="AC23" i="1"/>
  <c r="AA23" i="1"/>
  <c r="Z23" i="1"/>
  <c r="X23" i="1"/>
  <c r="W23" i="1"/>
  <c r="I23" i="1"/>
  <c r="M23" i="1" s="1"/>
  <c r="Q23" i="1" s="1"/>
  <c r="U23" i="1" s="1"/>
  <c r="BN22" i="1"/>
  <c r="BM22" i="1"/>
  <c r="BK22" i="1"/>
  <c r="BJ22" i="1"/>
  <c r="BH22" i="1"/>
  <c r="BG22" i="1"/>
  <c r="BB22" i="1"/>
  <c r="BA22" i="1"/>
  <c r="AY22" i="1"/>
  <c r="AX22" i="1"/>
  <c r="AV22" i="1"/>
  <c r="AU22" i="1"/>
  <c r="AP22" i="1"/>
  <c r="AO22" i="1"/>
  <c r="AM22" i="1"/>
  <c r="AL22" i="1"/>
  <c r="AJ22" i="1"/>
  <c r="AI22" i="1"/>
  <c r="AE22" i="1"/>
  <c r="AQ22" i="1" s="1"/>
  <c r="AD22" i="1"/>
  <c r="AC22" i="1"/>
  <c r="AA22" i="1"/>
  <c r="Z22" i="1"/>
  <c r="X22" i="1"/>
  <c r="W22" i="1"/>
  <c r="I22" i="1"/>
  <c r="M22" i="1" s="1"/>
  <c r="Q22" i="1" s="1"/>
  <c r="U22" i="1" s="1"/>
  <c r="BN21" i="1"/>
  <c r="BM21" i="1"/>
  <c r="BK21" i="1"/>
  <c r="BJ21" i="1"/>
  <c r="BH21" i="1"/>
  <c r="BG21" i="1"/>
  <c r="BB21" i="1"/>
  <c r="BA21" i="1"/>
  <c r="AY21" i="1"/>
  <c r="AX21" i="1"/>
  <c r="AV21" i="1"/>
  <c r="AU21" i="1"/>
  <c r="AP21" i="1"/>
  <c r="AO21" i="1"/>
  <c r="AM21" i="1"/>
  <c r="AL21" i="1"/>
  <c r="AJ21" i="1"/>
  <c r="AI21" i="1"/>
  <c r="AE21" i="1"/>
  <c r="AQ21" i="1" s="1"/>
  <c r="AD21" i="1"/>
  <c r="AC21" i="1"/>
  <c r="AA21" i="1"/>
  <c r="Z21" i="1"/>
  <c r="X21" i="1"/>
  <c r="W21" i="1"/>
  <c r="I21" i="1"/>
  <c r="M21" i="1" s="1"/>
  <c r="Q21" i="1" s="1"/>
  <c r="U21" i="1" s="1"/>
  <c r="BN20" i="1"/>
  <c r="BM20" i="1"/>
  <c r="BK20" i="1"/>
  <c r="BJ20" i="1"/>
  <c r="BH20" i="1"/>
  <c r="BG20" i="1"/>
  <c r="BB20" i="1"/>
  <c r="BA20" i="1"/>
  <c r="AY20" i="1"/>
  <c r="AX20" i="1"/>
  <c r="AV20" i="1"/>
  <c r="AU20" i="1"/>
  <c r="AP20" i="1"/>
  <c r="AO20" i="1"/>
  <c r="AM20" i="1"/>
  <c r="AL20" i="1"/>
  <c r="AJ20" i="1"/>
  <c r="AI20" i="1"/>
  <c r="AE20" i="1"/>
  <c r="AQ20" i="1" s="1"/>
  <c r="AD20" i="1"/>
  <c r="AC20" i="1"/>
  <c r="AA20" i="1"/>
  <c r="Z20" i="1"/>
  <c r="X20" i="1"/>
  <c r="W20" i="1"/>
  <c r="I20" i="1"/>
  <c r="M20" i="1" s="1"/>
  <c r="Q20" i="1" s="1"/>
  <c r="U20" i="1" s="1"/>
  <c r="BN19" i="1"/>
  <c r="BM19" i="1"/>
  <c r="BK19" i="1"/>
  <c r="BJ19" i="1"/>
  <c r="BH19" i="1"/>
  <c r="BG19" i="1"/>
  <c r="BB19" i="1"/>
  <c r="BA19" i="1"/>
  <c r="AY19" i="1"/>
  <c r="AX19" i="1"/>
  <c r="AV19" i="1"/>
  <c r="AU19" i="1"/>
  <c r="AP19" i="1"/>
  <c r="AO19" i="1"/>
  <c r="AM19" i="1"/>
  <c r="AL19" i="1"/>
  <c r="AJ19" i="1"/>
  <c r="AI19" i="1"/>
  <c r="AE19" i="1"/>
  <c r="AQ19" i="1" s="1"/>
  <c r="AD19" i="1"/>
  <c r="AC19" i="1"/>
  <c r="AA19" i="1"/>
  <c r="Z19" i="1"/>
  <c r="X19" i="1"/>
  <c r="W19" i="1"/>
  <c r="I19" i="1"/>
  <c r="M19" i="1" s="1"/>
  <c r="Q19" i="1" s="1"/>
  <c r="U19" i="1" s="1"/>
  <c r="BN18" i="1"/>
  <c r="BM18" i="1"/>
  <c r="BK18" i="1"/>
  <c r="BJ18" i="1"/>
  <c r="BH18" i="1"/>
  <c r="BG18" i="1"/>
  <c r="BB18" i="1"/>
  <c r="BA18" i="1"/>
  <c r="AY18" i="1"/>
  <c r="AX18" i="1"/>
  <c r="AV18" i="1"/>
  <c r="AU18" i="1"/>
  <c r="AP18" i="1"/>
  <c r="AO18" i="1"/>
  <c r="AM18" i="1"/>
  <c r="AL18" i="1"/>
  <c r="AJ18" i="1"/>
  <c r="AI18" i="1"/>
  <c r="AE18" i="1"/>
  <c r="AD18" i="1"/>
  <c r="AC18" i="1"/>
  <c r="AA18" i="1"/>
  <c r="Z18" i="1"/>
  <c r="X18" i="1"/>
  <c r="W18" i="1"/>
  <c r="I18" i="1"/>
  <c r="M18" i="1" s="1"/>
  <c r="Q18" i="1" s="1"/>
  <c r="U18" i="1" s="1"/>
  <c r="BN17" i="1"/>
  <c r="BM17" i="1"/>
  <c r="BK17" i="1"/>
  <c r="BJ17" i="1"/>
  <c r="BH17" i="1"/>
  <c r="BG17" i="1"/>
  <c r="BB17" i="1"/>
  <c r="BA17" i="1"/>
  <c r="AY17" i="1"/>
  <c r="AX17" i="1"/>
  <c r="AV17" i="1"/>
  <c r="AU17" i="1"/>
  <c r="AQ17" i="1"/>
  <c r="AS17" i="1" s="1"/>
  <c r="AP17" i="1"/>
  <c r="AO17" i="1"/>
  <c r="BN16" i="1"/>
  <c r="BM16" i="1"/>
  <c r="BK16" i="1"/>
  <c r="BJ16" i="1"/>
  <c r="BH16" i="1"/>
  <c r="BG16" i="1"/>
  <c r="BB16" i="1"/>
  <c r="BA16" i="1"/>
  <c r="AY16" i="1"/>
  <c r="AX16" i="1"/>
  <c r="AV16" i="1"/>
  <c r="AU16" i="1"/>
  <c r="AP16" i="1"/>
  <c r="AO16" i="1"/>
  <c r="AM16" i="1"/>
  <c r="AL16" i="1"/>
  <c r="AJ16" i="1"/>
  <c r="AI16" i="1"/>
  <c r="AE16" i="1"/>
  <c r="AD16" i="1"/>
  <c r="AC16" i="1"/>
  <c r="AA16" i="1"/>
  <c r="Z16" i="1"/>
  <c r="X16" i="1"/>
  <c r="W16" i="1"/>
  <c r="I16" i="1"/>
  <c r="AF16" i="1" s="1"/>
  <c r="BN15" i="1"/>
  <c r="BM15" i="1"/>
  <c r="BK15" i="1"/>
  <c r="BJ15" i="1"/>
  <c r="BH15" i="1"/>
  <c r="BG15" i="1"/>
  <c r="BB15" i="1"/>
  <c r="BA15" i="1"/>
  <c r="AY15" i="1"/>
  <c r="AX15" i="1"/>
  <c r="AV15" i="1"/>
  <c r="AU15" i="1"/>
  <c r="AP15" i="1"/>
  <c r="AO15" i="1"/>
  <c r="AM15" i="1"/>
  <c r="AL15" i="1"/>
  <c r="AJ15" i="1"/>
  <c r="AI15" i="1"/>
  <c r="AE15" i="1"/>
  <c r="AQ15" i="1" s="1"/>
  <c r="AD15" i="1"/>
  <c r="AC15" i="1"/>
  <c r="AA15" i="1"/>
  <c r="Z15" i="1"/>
  <c r="X15" i="1"/>
  <c r="W15" i="1"/>
  <c r="I15" i="1"/>
  <c r="AF15" i="1" s="1"/>
  <c r="M15" i="1" l="1"/>
  <c r="Q15" i="1" s="1"/>
  <c r="U15" i="1" s="1"/>
  <c r="U29" i="1" s="1"/>
  <c r="M16" i="1"/>
  <c r="Q16" i="1" s="1"/>
  <c r="U16" i="1" s="1"/>
  <c r="BC17" i="1"/>
  <c r="BE17" i="1" s="1"/>
  <c r="AS15" i="1"/>
  <c r="AG15" i="1"/>
  <c r="AG16" i="1"/>
  <c r="AQ16" i="1"/>
  <c r="BC16" i="1" s="1"/>
  <c r="AR17" i="1"/>
  <c r="AG18" i="1"/>
  <c r="AS19" i="1"/>
  <c r="BC19" i="1"/>
  <c r="AR19" i="1"/>
  <c r="AS20" i="1"/>
  <c r="BC20" i="1"/>
  <c r="AR20" i="1"/>
  <c r="AS21" i="1"/>
  <c r="BC21" i="1"/>
  <c r="AR21" i="1"/>
  <c r="AS22" i="1"/>
  <c r="BC22" i="1"/>
  <c r="AR22" i="1"/>
  <c r="AS23" i="1"/>
  <c r="BC23" i="1"/>
  <c r="AR23" i="1"/>
  <c r="AS24" i="1"/>
  <c r="BC24" i="1"/>
  <c r="AR24" i="1"/>
  <c r="AS25" i="1"/>
  <c r="BC25" i="1"/>
  <c r="AR25" i="1"/>
  <c r="AS26" i="1"/>
  <c r="BC26" i="1"/>
  <c r="AR26" i="1"/>
  <c r="AS27" i="1"/>
  <c r="BC27" i="1"/>
  <c r="AR27" i="1"/>
  <c r="AS28" i="1"/>
  <c r="BC28" i="1"/>
  <c r="AR28" i="1"/>
  <c r="BC15" i="1"/>
  <c r="AR15" i="1"/>
  <c r="AQ18" i="1"/>
  <c r="AF18" i="1"/>
  <c r="AG19" i="1"/>
  <c r="AG20" i="1"/>
  <c r="AG21" i="1"/>
  <c r="AG22" i="1"/>
  <c r="AG23" i="1"/>
  <c r="AG24" i="1"/>
  <c r="AG25" i="1"/>
  <c r="AG26" i="1"/>
  <c r="AG27" i="1"/>
  <c r="AG28" i="1"/>
  <c r="AF19" i="1"/>
  <c r="AF20" i="1"/>
  <c r="AF21" i="1"/>
  <c r="AF22" i="1"/>
  <c r="AF23" i="1"/>
  <c r="AF24" i="1"/>
  <c r="AF25" i="1"/>
  <c r="AF26" i="1"/>
  <c r="AF27" i="1"/>
  <c r="AF28" i="1"/>
  <c r="BD17" i="1" l="1"/>
  <c r="BO17" i="1"/>
  <c r="AR16" i="1"/>
  <c r="AS16" i="1"/>
  <c r="BO28" i="1"/>
  <c r="BD28" i="1"/>
  <c r="BE28" i="1"/>
  <c r="BO26" i="1"/>
  <c r="BD26" i="1"/>
  <c r="BE26" i="1"/>
  <c r="BO24" i="1"/>
  <c r="BD24" i="1"/>
  <c r="BE24" i="1"/>
  <c r="BO22" i="1"/>
  <c r="BD22" i="1"/>
  <c r="BE22" i="1"/>
  <c r="BO20" i="1"/>
  <c r="BD20" i="1"/>
  <c r="BE20" i="1"/>
  <c r="BQ17" i="1"/>
  <c r="BP17" i="1"/>
  <c r="AS18" i="1"/>
  <c r="BC18" i="1"/>
  <c r="AR18" i="1"/>
  <c r="BE15" i="1"/>
  <c r="BD15" i="1"/>
  <c r="BO15" i="1"/>
  <c r="BO27" i="1"/>
  <c r="BD27" i="1"/>
  <c r="BE27" i="1"/>
  <c r="BO25" i="1"/>
  <c r="BD25" i="1"/>
  <c r="BE25" i="1"/>
  <c r="BO23" i="1"/>
  <c r="BD23" i="1"/>
  <c r="BE23" i="1"/>
  <c r="BO21" i="1"/>
  <c r="BD21" i="1"/>
  <c r="BE21" i="1"/>
  <c r="BO19" i="1"/>
  <c r="BD19" i="1"/>
  <c r="BE19" i="1"/>
  <c r="BE16" i="1"/>
  <c r="BD16" i="1"/>
  <c r="BO16" i="1"/>
  <c r="BQ19" i="1" l="1"/>
  <c r="BP19" i="1"/>
  <c r="BQ23" i="1"/>
  <c r="BP23" i="1"/>
  <c r="BQ27" i="1"/>
  <c r="BP27" i="1"/>
  <c r="BQ22" i="1"/>
  <c r="BP22" i="1"/>
  <c r="BQ26" i="1"/>
  <c r="BP26" i="1"/>
  <c r="BP16" i="1"/>
  <c r="BQ16" i="1"/>
  <c r="BQ21" i="1"/>
  <c r="BP21" i="1"/>
  <c r="BQ25" i="1"/>
  <c r="BP25" i="1"/>
  <c r="BP15" i="1"/>
  <c r="BQ15" i="1"/>
  <c r="BO18" i="1"/>
  <c r="BO29" i="1" s="1"/>
  <c r="BD18" i="1"/>
  <c r="BE18" i="1"/>
  <c r="BQ20" i="1"/>
  <c r="BP20" i="1"/>
  <c r="BQ24" i="1"/>
  <c r="BP24" i="1"/>
  <c r="BQ28" i="1"/>
  <c r="BP28" i="1"/>
  <c r="BQ29" i="1" l="1"/>
  <c r="BP29" i="1"/>
  <c r="BQ18" i="1"/>
  <c r="BP18" i="1"/>
</calcChain>
</file>

<file path=xl/sharedStrings.xml><?xml version="1.0" encoding="utf-8"?>
<sst xmlns="http://schemas.openxmlformats.org/spreadsheetml/2006/main" count="137" uniqueCount="70">
  <si>
    <t>*(в таблице общая сумма платежа, расщепление в МБ: в 2015г. 40%, в 2016 году 55%  - ст.62 БК РФ)</t>
  </si>
  <si>
    <t>№ п/п</t>
  </si>
  <si>
    <t>Наименование</t>
  </si>
  <si>
    <t>ИНН</t>
  </si>
  <si>
    <t>Наименование КД</t>
  </si>
  <si>
    <t>КД</t>
  </si>
  <si>
    <t xml:space="preserve">2015 год </t>
  </si>
  <si>
    <t>2016 год</t>
  </si>
  <si>
    <t>Январь</t>
  </si>
  <si>
    <t>Февраль</t>
  </si>
  <si>
    <t>Март</t>
  </si>
  <si>
    <t>1 квартал</t>
  </si>
  <si>
    <t>Апрель</t>
  </si>
  <si>
    <t>Май</t>
  </si>
  <si>
    <t>Июнь</t>
  </si>
  <si>
    <t>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</si>
  <si>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</si>
  <si>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</si>
  <si>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</si>
  <si>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</si>
  <si>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</si>
  <si>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</si>
  <si>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</si>
  <si>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ИТОГО 2015</t>
  </si>
  <si>
    <t>отклонения к 01.15</t>
  </si>
  <si>
    <t>отклонения к 02.15</t>
  </si>
  <si>
    <t>отклонения к 03.15</t>
  </si>
  <si>
    <t>отклонения к 1 кв.2015г.</t>
  </si>
  <si>
    <t>отклонения к 04.15</t>
  </si>
  <si>
    <t>отклонения к 05.15</t>
  </si>
  <si>
    <t>отклонения к 06.15</t>
  </si>
  <si>
    <t>отклонения к 1 полуг..2015г.</t>
  </si>
  <si>
    <t>отклонения к 07.15</t>
  </si>
  <si>
    <t>отклонения к 08.15</t>
  </si>
  <si>
    <t>отклонения к 09.15</t>
  </si>
  <si>
    <t>9 меяцев</t>
  </si>
  <si>
    <t>отклонения к 9 мес.2015г.</t>
  </si>
  <si>
    <t>отклонения к 10.15</t>
  </si>
  <si>
    <t>отклонения к 11.15</t>
  </si>
  <si>
    <t>отклонения к 12.15</t>
  </si>
  <si>
    <t>12 меяцев</t>
  </si>
  <si>
    <t>отклонения к 2015г.</t>
  </si>
  <si>
    <t>рубли</t>
  </si>
  <si>
    <t>%</t>
  </si>
  <si>
    <t>ООО "Петербургтеплоэнерго"</t>
  </si>
  <si>
    <t>Выбросы загр.вещест в атмосферу стац.объектами</t>
  </si>
  <si>
    <r>
      <t xml:space="preserve">048 11201 </t>
    </r>
    <r>
      <rPr>
        <b/>
        <sz val="8"/>
        <color theme="1"/>
        <rFont val="Arial"/>
        <family val="2"/>
        <charset val="204"/>
      </rPr>
      <t>010</t>
    </r>
    <r>
      <rPr>
        <sz val="8"/>
        <color theme="1"/>
        <rFont val="Arial"/>
        <family val="2"/>
        <charset val="204"/>
      </rPr>
      <t xml:space="preserve"> 01</t>
    </r>
  </si>
  <si>
    <t>ООО "ГРАНИТ"</t>
  </si>
  <si>
    <t>ЗАО "Экопром-Транзит"</t>
  </si>
  <si>
    <t>ЗАО "Норд Интер Хауз"</t>
  </si>
  <si>
    <t>Выбросы загр.вещест в атмосферу передв.объектами</t>
  </si>
  <si>
    <r>
      <t xml:space="preserve">048 11201 </t>
    </r>
    <r>
      <rPr>
        <b/>
        <sz val="8"/>
        <color theme="1"/>
        <rFont val="Arial"/>
        <family val="2"/>
        <charset val="204"/>
      </rPr>
      <t>020</t>
    </r>
    <r>
      <rPr>
        <sz val="8"/>
        <color theme="1"/>
        <rFont val="Arial"/>
        <family val="2"/>
        <charset val="204"/>
      </rPr>
      <t xml:space="preserve"> 01</t>
    </r>
  </si>
  <si>
    <t xml:space="preserve">Октябрьская дирекция по тепловодоснабжению </t>
  </si>
  <si>
    <t>Сброс загрязн.веществ в водные объекты</t>
  </si>
  <si>
    <r>
      <t xml:space="preserve">048 11201 </t>
    </r>
    <r>
      <rPr>
        <b/>
        <sz val="8"/>
        <color theme="1"/>
        <rFont val="Arial"/>
        <family val="2"/>
        <charset val="204"/>
      </rPr>
      <t>030</t>
    </r>
    <r>
      <rPr>
        <sz val="8"/>
        <color theme="1"/>
        <rFont val="Arial"/>
        <family val="2"/>
        <charset val="204"/>
      </rPr>
      <t xml:space="preserve"> 01</t>
    </r>
  </si>
  <si>
    <t>Размещение отходов производства и потребления</t>
  </si>
  <si>
    <r>
      <t xml:space="preserve">048 11201 </t>
    </r>
    <r>
      <rPr>
        <b/>
        <sz val="8"/>
        <color theme="1"/>
        <rFont val="Arial"/>
        <family val="2"/>
        <charset val="204"/>
      </rPr>
      <t>040</t>
    </r>
    <r>
      <rPr>
        <sz val="8"/>
        <color theme="1"/>
        <rFont val="Arial"/>
        <family val="2"/>
        <charset val="204"/>
      </rPr>
      <t xml:space="preserve"> 01</t>
    </r>
  </si>
  <si>
    <t>ООО "ААЛТО"</t>
  </si>
  <si>
    <t>ЗАО "ТАНДЕР"</t>
  </si>
  <si>
    <t>ОАО "Ростелеком"</t>
  </si>
  <si>
    <t>ОТДЕЛЕНИЕ N8628 СБЕРБАНКА РОССИИ</t>
  </si>
  <si>
    <t>ООО "СК"</t>
  </si>
  <si>
    <t>Управление Судебного департамента в РК</t>
  </si>
  <si>
    <t>Приложение 14</t>
  </si>
  <si>
    <t>к пояснительной записке к отчету об исполнении</t>
  </si>
  <si>
    <t>бюджета Лахденпохского муниципального района за 2016 год</t>
  </si>
  <si>
    <t xml:space="preserve">ИТОГО </t>
  </si>
  <si>
    <t>рублей</t>
  </si>
  <si>
    <t>Динамика поступлений платы за негативное воздействие на окружающую среду по крупнейшим плательщикам (юр.лицам)</t>
  </si>
  <si>
    <t>на территории Лахденпохского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</si>
</sst>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6"/>
      <color theme="1"/>
      <name val="Arial"/>
      <family val="2"/>
      <charset val="204"/>
    </font>
    <font>
      <sz val="8"/>
      <name val="Arial"/>
      <family val="2"/>
      <charset val="204"/>
    </font>
    <font>
      <sz val="7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1" fillId="0" borderId="1" xfId="0" applyFont="1" applyBorder="1"/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1" fillId="2" borderId="1" xfId="0" applyNumberFormat="1" applyFont="1" applyFill="1" applyBorder="1"/>
    <xf numFmtId="10" fontId="1" fillId="0" borderId="1" xfId="0" applyNumberFormat="1" applyFont="1" applyBorder="1"/>
    <xf numFmtId="4" fontId="1" fillId="3" borderId="1" xfId="0" applyNumberFormat="1" applyFont="1" applyFill="1" applyBorder="1"/>
    <xf numFmtId="10" fontId="1" fillId="3" borderId="1" xfId="0" applyNumberFormat="1" applyFont="1" applyFill="1" applyBorder="1"/>
    <xf numFmtId="4" fontId="1" fillId="4" borderId="1" xfId="0" applyNumberFormat="1" applyFont="1" applyFill="1" applyBorder="1"/>
    <xf numFmtId="10" fontId="1" fillId="4" borderId="1" xfId="0" applyNumberFormat="1" applyFont="1" applyFill="1" applyBorder="1"/>
    <xf numFmtId="4" fontId="1" fillId="0" borderId="1" xfId="0" applyNumberFormat="1" applyFont="1" applyFill="1" applyBorder="1"/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/>
    <xf numFmtId="4" fontId="1" fillId="2" borderId="2" xfId="0" applyNumberFormat="1" applyFont="1" applyFill="1" applyBorder="1"/>
    <xf numFmtId="4" fontId="1" fillId="0" borderId="2" xfId="0" applyNumberFormat="1" applyFont="1" applyFill="1" applyBorder="1"/>
    <xf numFmtId="10" fontId="1" fillId="0" borderId="2" xfId="0" applyNumberFormat="1" applyFont="1" applyBorder="1"/>
    <xf numFmtId="4" fontId="1" fillId="3" borderId="2" xfId="0" applyNumberFormat="1" applyFont="1" applyFill="1" applyBorder="1"/>
    <xf numFmtId="10" fontId="1" fillId="3" borderId="2" xfId="0" applyNumberFormat="1" applyFont="1" applyFill="1" applyBorder="1"/>
    <xf numFmtId="4" fontId="1" fillId="4" borderId="2" xfId="0" applyNumberFormat="1" applyFont="1" applyFill="1" applyBorder="1"/>
    <xf numFmtId="10" fontId="1" fillId="4" borderId="2" xfId="0" applyNumberFormat="1" applyFont="1" applyFill="1" applyBorder="1"/>
    <xf numFmtId="0" fontId="1" fillId="0" borderId="10" xfId="0" applyFont="1" applyBorder="1"/>
    <xf numFmtId="0" fontId="2" fillId="0" borderId="10" xfId="0" applyFont="1" applyBorder="1"/>
    <xf numFmtId="4" fontId="2" fillId="0" borderId="10" xfId="0" applyNumberFormat="1" applyFont="1" applyBorder="1"/>
    <xf numFmtId="10" fontId="2" fillId="0" borderId="10" xfId="0" applyNumberFormat="1" applyFont="1" applyBorder="1"/>
    <xf numFmtId="0" fontId="6" fillId="0" borderId="0" xfId="0" applyFont="1" applyAlignment="1">
      <alignment horizontal="center"/>
    </xf>
    <xf numFmtId="0" fontId="1" fillId="0" borderId="3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6"/>
  <sheetViews>
    <sheetView tabSelected="1" zoomScaleNormal="100" workbookViewId="0">
      <pane xSplit="5" ySplit="14" topLeftCell="U15" activePane="bottomRight" state="frozen"/>
      <selection pane="topRight" activeCell="F1" sqref="F1"/>
      <selection pane="bottomLeft" activeCell="A7" sqref="A7"/>
      <selection pane="bottomRight" activeCell="BT18" sqref="BT18"/>
    </sheetView>
  </sheetViews>
  <sheetFormatPr defaultRowHeight="11.25" x14ac:dyDescent="0.2"/>
  <cols>
    <col min="1" max="1" width="2.625" style="1" customWidth="1"/>
    <col min="2" max="2" width="19" style="1" customWidth="1"/>
    <col min="3" max="3" width="8.375" style="2" bestFit="1" customWidth="1"/>
    <col min="4" max="4" width="17" style="2" customWidth="1"/>
    <col min="5" max="5" width="12.375" style="2" customWidth="1"/>
    <col min="6" max="6" width="7.625" style="1" hidden="1" customWidth="1"/>
    <col min="7" max="7" width="7.25" style="1" hidden="1" customWidth="1"/>
    <col min="8" max="8" width="6.875" style="1" hidden="1" customWidth="1"/>
    <col min="9" max="9" width="9" style="1" hidden="1" customWidth="1"/>
    <col min="10" max="10" width="7.5" style="1" hidden="1" customWidth="1"/>
    <col min="11" max="11" width="6.375" style="1" hidden="1" customWidth="1"/>
    <col min="12" max="12" width="6.875" style="1" hidden="1" customWidth="1"/>
    <col min="13" max="13" width="9" style="1" hidden="1" customWidth="1"/>
    <col min="14" max="14" width="7.625" style="1" hidden="1" customWidth="1"/>
    <col min="15" max="15" width="6.875" style="1" hidden="1" customWidth="1"/>
    <col min="16" max="16" width="7.125" style="1" hidden="1" customWidth="1"/>
    <col min="17" max="17" width="9.5" style="1" hidden="1" customWidth="1"/>
    <col min="18" max="18" width="7.625" style="1" hidden="1" customWidth="1"/>
    <col min="19" max="20" width="6.875" style="1" hidden="1" customWidth="1"/>
    <col min="21" max="21" width="8.875" style="1" customWidth="1"/>
    <col min="22" max="22" width="9" style="1" hidden="1" customWidth="1"/>
    <col min="23" max="23" width="8.125" style="1" hidden="1" customWidth="1"/>
    <col min="24" max="24" width="7" style="1" hidden="1" customWidth="1"/>
    <col min="25" max="25" width="6.75" style="1" hidden="1" customWidth="1"/>
    <col min="26" max="26" width="7.625" style="1" hidden="1" customWidth="1"/>
    <col min="27" max="27" width="7.75" style="1" hidden="1" customWidth="1"/>
    <col min="28" max="28" width="5.25" style="1" hidden="1" customWidth="1"/>
    <col min="29" max="29" width="9" style="1" hidden="1" customWidth="1"/>
    <col min="30" max="30" width="7.75" style="1" hidden="1" customWidth="1"/>
    <col min="31" max="32" width="7.875" style="1" hidden="1" customWidth="1"/>
    <col min="33" max="33" width="6.625" style="1" hidden="1" customWidth="1"/>
    <col min="34" max="34" width="8.125" style="1" hidden="1" customWidth="1"/>
    <col min="35" max="35" width="7.75" style="1" hidden="1" customWidth="1"/>
    <col min="36" max="37" width="6.625" style="1" hidden="1" customWidth="1"/>
    <col min="38" max="38" width="6.25" style="1" hidden="1" customWidth="1"/>
    <col min="39" max="39" width="6" style="1" hidden="1" customWidth="1"/>
    <col min="40" max="40" width="8" style="1" hidden="1" customWidth="1"/>
    <col min="41" max="45" width="9" style="1" hidden="1" customWidth="1"/>
    <col min="46" max="46" width="8" style="1" hidden="1" customWidth="1"/>
    <col min="47" max="48" width="9" style="1" hidden="1" customWidth="1"/>
    <col min="49" max="49" width="7.625" style="1" hidden="1" customWidth="1"/>
    <col min="50" max="50" width="7.5" style="1" hidden="1" customWidth="1"/>
    <col min="51" max="51" width="7.875" style="1" hidden="1" customWidth="1"/>
    <col min="52" max="52" width="7.375" style="1" hidden="1" customWidth="1"/>
    <col min="53" max="53" width="6.5" style="1" hidden="1" customWidth="1"/>
    <col min="54" max="54" width="6.125" style="1" hidden="1" customWidth="1"/>
    <col min="55" max="57" width="9" style="1" hidden="1" customWidth="1"/>
    <col min="58" max="58" width="7.375" style="1" hidden="1" customWidth="1"/>
    <col min="59" max="59" width="8.125" style="1" hidden="1" customWidth="1"/>
    <col min="60" max="60" width="6.125" style="1" hidden="1" customWidth="1"/>
    <col min="61" max="61" width="7.375" style="1" hidden="1" customWidth="1"/>
    <col min="62" max="62" width="8.125" style="1" hidden="1" customWidth="1"/>
    <col min="63" max="63" width="6.125" style="1" hidden="1" customWidth="1"/>
    <col min="64" max="64" width="7.375" style="1" hidden="1" customWidth="1"/>
    <col min="65" max="65" width="8.125" style="1" hidden="1" customWidth="1"/>
    <col min="66" max="66" width="6.125" style="1" hidden="1" customWidth="1"/>
    <col min="67" max="68" width="9" style="1" customWidth="1"/>
    <col min="69" max="69" width="6" style="1" customWidth="1"/>
    <col min="70" max="16384" width="9" style="1"/>
  </cols>
  <sheetData>
    <row r="1" spans="1:69" x14ac:dyDescent="0.2">
      <c r="BO1" s="48" t="s">
        <v>63</v>
      </c>
      <c r="BP1" s="48"/>
      <c r="BQ1" s="48"/>
    </row>
    <row r="2" spans="1:69" x14ac:dyDescent="0.2">
      <c r="U2" s="48" t="s">
        <v>64</v>
      </c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</row>
    <row r="3" spans="1:69" ht="14.25" customHeight="1" x14ac:dyDescent="0.2">
      <c r="E3" s="48" t="s">
        <v>65</v>
      </c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</row>
    <row r="4" spans="1:69" ht="14.25" customHeight="1" x14ac:dyDescent="0.2"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</row>
    <row r="6" spans="1:69" ht="14.25" customHeight="1" x14ac:dyDescent="0.2">
      <c r="A6" s="67" t="s">
        <v>68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</row>
    <row r="7" spans="1:69" ht="14.25" customHeight="1" x14ac:dyDescent="0.2">
      <c r="A7" s="67" t="s">
        <v>69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</row>
    <row r="8" spans="1:69" ht="14.25" customHeight="1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</row>
    <row r="9" spans="1:69" ht="12" customHeight="1" x14ac:dyDescent="0.2">
      <c r="A9" s="1" t="s">
        <v>0</v>
      </c>
    </row>
    <row r="10" spans="1:69" ht="12" customHeight="1" x14ac:dyDescent="0.2">
      <c r="BP10" s="68" t="s">
        <v>67</v>
      </c>
      <c r="BQ10" s="68"/>
    </row>
    <row r="11" spans="1:69" x14ac:dyDescent="0.2">
      <c r="A11" s="4" t="s">
        <v>1</v>
      </c>
      <c r="B11" s="3" t="s">
        <v>2</v>
      </c>
      <c r="C11" s="3" t="s">
        <v>3</v>
      </c>
      <c r="D11" s="4" t="s">
        <v>4</v>
      </c>
      <c r="E11" s="5" t="s">
        <v>5</v>
      </c>
      <c r="F11" s="6" t="s">
        <v>6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70" t="s">
        <v>7</v>
      </c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</row>
    <row r="12" spans="1:69" x14ac:dyDescent="0.2">
      <c r="A12" s="7"/>
      <c r="B12" s="3"/>
      <c r="C12" s="3"/>
      <c r="D12" s="7"/>
      <c r="E12" s="8"/>
      <c r="F12" s="3" t="s">
        <v>8</v>
      </c>
      <c r="G12" s="3" t="s">
        <v>9</v>
      </c>
      <c r="H12" s="3" t="s">
        <v>10</v>
      </c>
      <c r="I12" s="9" t="s">
        <v>11</v>
      </c>
      <c r="J12" s="3" t="s">
        <v>12</v>
      </c>
      <c r="K12" s="3" t="s">
        <v>13</v>
      </c>
      <c r="L12" s="3" t="s">
        <v>14</v>
      </c>
      <c r="M12" s="9" t="s">
        <v>15</v>
      </c>
      <c r="N12" s="3" t="s">
        <v>16</v>
      </c>
      <c r="O12" s="3" t="s">
        <v>17</v>
      </c>
      <c r="P12" s="3" t="s">
        <v>18</v>
      </c>
      <c r="Q12" s="9" t="s">
        <v>19</v>
      </c>
      <c r="R12" s="3" t="s">
        <v>20</v>
      </c>
      <c r="S12" s="3" t="s">
        <v>21</v>
      </c>
      <c r="T12" s="3" t="s">
        <v>22</v>
      </c>
      <c r="U12" s="10" t="s">
        <v>23</v>
      </c>
      <c r="V12" s="11" t="s">
        <v>8</v>
      </c>
      <c r="W12" s="12" t="s">
        <v>24</v>
      </c>
      <c r="X12" s="12"/>
      <c r="Y12" s="11" t="s">
        <v>9</v>
      </c>
      <c r="Z12" s="12" t="s">
        <v>25</v>
      </c>
      <c r="AA12" s="12"/>
      <c r="AB12" s="11" t="s">
        <v>10</v>
      </c>
      <c r="AC12" s="12" t="s">
        <v>26</v>
      </c>
      <c r="AD12" s="12"/>
      <c r="AE12" s="13" t="s">
        <v>11</v>
      </c>
      <c r="AF12" s="14" t="s">
        <v>27</v>
      </c>
      <c r="AG12" s="15"/>
      <c r="AH12" s="16" t="s">
        <v>12</v>
      </c>
      <c r="AI12" s="12" t="s">
        <v>28</v>
      </c>
      <c r="AJ12" s="12"/>
      <c r="AK12" s="16" t="s">
        <v>13</v>
      </c>
      <c r="AL12" s="12" t="s">
        <v>29</v>
      </c>
      <c r="AM12" s="12"/>
      <c r="AN12" s="16" t="s">
        <v>14</v>
      </c>
      <c r="AO12" s="12" t="s">
        <v>30</v>
      </c>
      <c r="AP12" s="12"/>
      <c r="AQ12" s="13" t="s">
        <v>15</v>
      </c>
      <c r="AR12" s="14" t="s">
        <v>31</v>
      </c>
      <c r="AS12" s="15"/>
      <c r="AT12" s="16" t="s">
        <v>16</v>
      </c>
      <c r="AU12" s="12" t="s">
        <v>32</v>
      </c>
      <c r="AV12" s="12"/>
      <c r="AW12" s="16" t="s">
        <v>17</v>
      </c>
      <c r="AX12" s="12" t="s">
        <v>33</v>
      </c>
      <c r="AY12" s="12"/>
      <c r="AZ12" s="16" t="s">
        <v>18</v>
      </c>
      <c r="BA12" s="12" t="s">
        <v>34</v>
      </c>
      <c r="BB12" s="12"/>
      <c r="BC12" s="13" t="s">
        <v>35</v>
      </c>
      <c r="BD12" s="14" t="s">
        <v>36</v>
      </c>
      <c r="BE12" s="15"/>
      <c r="BF12" s="16" t="s">
        <v>20</v>
      </c>
      <c r="BG12" s="12" t="s">
        <v>37</v>
      </c>
      <c r="BH12" s="12"/>
      <c r="BI12" s="16" t="s">
        <v>21</v>
      </c>
      <c r="BJ12" s="12" t="s">
        <v>38</v>
      </c>
      <c r="BK12" s="12"/>
      <c r="BL12" s="16" t="s">
        <v>22</v>
      </c>
      <c r="BM12" s="12" t="s">
        <v>39</v>
      </c>
      <c r="BN12" s="12"/>
      <c r="BO12" s="13" t="s">
        <v>40</v>
      </c>
      <c r="BP12" s="14" t="s">
        <v>41</v>
      </c>
      <c r="BQ12" s="15"/>
    </row>
    <row r="13" spans="1:69" x14ac:dyDescent="0.2">
      <c r="A13" s="17"/>
      <c r="B13" s="5"/>
      <c r="C13" s="5"/>
      <c r="D13" s="17"/>
      <c r="E13" s="18"/>
      <c r="F13" s="5"/>
      <c r="G13" s="5"/>
      <c r="H13" s="5"/>
      <c r="I13" s="19"/>
      <c r="J13" s="5"/>
      <c r="K13" s="5"/>
      <c r="L13" s="5"/>
      <c r="M13" s="19"/>
      <c r="N13" s="5"/>
      <c r="O13" s="5"/>
      <c r="P13" s="5"/>
      <c r="Q13" s="19"/>
      <c r="R13" s="5"/>
      <c r="S13" s="5"/>
      <c r="T13" s="5"/>
      <c r="U13" s="9"/>
      <c r="V13" s="11"/>
      <c r="W13" s="20" t="s">
        <v>42</v>
      </c>
      <c r="X13" s="20" t="s">
        <v>43</v>
      </c>
      <c r="Y13" s="11"/>
      <c r="Z13" s="20" t="s">
        <v>42</v>
      </c>
      <c r="AA13" s="20" t="s">
        <v>43</v>
      </c>
      <c r="AB13" s="11"/>
      <c r="AC13" s="20" t="s">
        <v>42</v>
      </c>
      <c r="AD13" s="20" t="s">
        <v>43</v>
      </c>
      <c r="AE13" s="21"/>
      <c r="AF13" s="22" t="s">
        <v>42</v>
      </c>
      <c r="AG13" s="22" t="s">
        <v>43</v>
      </c>
      <c r="AH13" s="23"/>
      <c r="AI13" s="20" t="s">
        <v>42</v>
      </c>
      <c r="AJ13" s="20" t="s">
        <v>43</v>
      </c>
      <c r="AK13" s="23"/>
      <c r="AL13" s="20" t="s">
        <v>42</v>
      </c>
      <c r="AM13" s="20" t="s">
        <v>43</v>
      </c>
      <c r="AN13" s="23"/>
      <c r="AO13" s="20" t="s">
        <v>42</v>
      </c>
      <c r="AP13" s="20" t="s">
        <v>43</v>
      </c>
      <c r="AQ13" s="21"/>
      <c r="AR13" s="22" t="s">
        <v>42</v>
      </c>
      <c r="AS13" s="22" t="s">
        <v>43</v>
      </c>
      <c r="AT13" s="23"/>
      <c r="AU13" s="20" t="s">
        <v>42</v>
      </c>
      <c r="AV13" s="20" t="s">
        <v>43</v>
      </c>
      <c r="AW13" s="23"/>
      <c r="AX13" s="20" t="s">
        <v>42</v>
      </c>
      <c r="AY13" s="20" t="s">
        <v>43</v>
      </c>
      <c r="AZ13" s="23"/>
      <c r="BA13" s="20" t="s">
        <v>42</v>
      </c>
      <c r="BB13" s="20" t="s">
        <v>43</v>
      </c>
      <c r="BC13" s="21"/>
      <c r="BD13" s="22" t="s">
        <v>42</v>
      </c>
      <c r="BE13" s="22" t="s">
        <v>43</v>
      </c>
      <c r="BF13" s="23"/>
      <c r="BG13" s="20" t="s">
        <v>42</v>
      </c>
      <c r="BH13" s="20" t="s">
        <v>43</v>
      </c>
      <c r="BI13" s="23"/>
      <c r="BJ13" s="20" t="s">
        <v>42</v>
      </c>
      <c r="BK13" s="20" t="s">
        <v>43</v>
      </c>
      <c r="BL13" s="23"/>
      <c r="BM13" s="20" t="s">
        <v>42</v>
      </c>
      <c r="BN13" s="20" t="s">
        <v>43</v>
      </c>
      <c r="BO13" s="21"/>
      <c r="BP13" s="22" t="s">
        <v>42</v>
      </c>
      <c r="BQ13" s="22" t="s">
        <v>43</v>
      </c>
    </row>
    <row r="14" spans="1:69" s="33" customFormat="1" ht="8.25" x14ac:dyDescent="0.15">
      <c r="A14" s="24">
        <v>1</v>
      </c>
      <c r="B14" s="24">
        <v>2</v>
      </c>
      <c r="C14" s="24">
        <v>3</v>
      </c>
      <c r="D14" s="25">
        <v>4</v>
      </c>
      <c r="E14" s="25">
        <v>5</v>
      </c>
      <c r="F14" s="24">
        <v>6</v>
      </c>
      <c r="G14" s="24">
        <v>7</v>
      </c>
      <c r="H14" s="24">
        <v>8</v>
      </c>
      <c r="I14" s="26">
        <v>9</v>
      </c>
      <c r="J14" s="24">
        <v>10</v>
      </c>
      <c r="K14" s="24">
        <v>11</v>
      </c>
      <c r="L14" s="24">
        <v>12</v>
      </c>
      <c r="M14" s="26">
        <v>13</v>
      </c>
      <c r="N14" s="24">
        <v>14</v>
      </c>
      <c r="O14" s="24">
        <v>15</v>
      </c>
      <c r="P14" s="24">
        <v>16</v>
      </c>
      <c r="Q14" s="26">
        <v>17</v>
      </c>
      <c r="R14" s="24">
        <v>18</v>
      </c>
      <c r="S14" s="24">
        <v>19</v>
      </c>
      <c r="T14" s="24">
        <v>20</v>
      </c>
      <c r="U14" s="27">
        <v>21</v>
      </c>
      <c r="V14" s="28">
        <v>22</v>
      </c>
      <c r="W14" s="29">
        <v>23</v>
      </c>
      <c r="X14" s="29">
        <v>24</v>
      </c>
      <c r="Y14" s="28">
        <v>25</v>
      </c>
      <c r="Z14" s="28">
        <v>26</v>
      </c>
      <c r="AA14" s="28">
        <v>27</v>
      </c>
      <c r="AB14" s="28">
        <v>28</v>
      </c>
      <c r="AC14" s="28">
        <v>29</v>
      </c>
      <c r="AD14" s="28">
        <v>30</v>
      </c>
      <c r="AE14" s="30">
        <v>31</v>
      </c>
      <c r="AF14" s="30">
        <v>32</v>
      </c>
      <c r="AG14" s="30">
        <v>33</v>
      </c>
      <c r="AH14" s="31">
        <v>34</v>
      </c>
      <c r="AI14" s="28">
        <v>35</v>
      </c>
      <c r="AJ14" s="28">
        <v>36</v>
      </c>
      <c r="AK14" s="29">
        <v>37</v>
      </c>
      <c r="AL14" s="29">
        <v>38</v>
      </c>
      <c r="AM14" s="29">
        <v>39</v>
      </c>
      <c r="AN14" s="29">
        <v>40</v>
      </c>
      <c r="AO14" s="29">
        <v>41</v>
      </c>
      <c r="AP14" s="29">
        <v>42</v>
      </c>
      <c r="AQ14" s="32">
        <v>43</v>
      </c>
      <c r="AR14" s="32">
        <v>44</v>
      </c>
      <c r="AS14" s="32">
        <v>45</v>
      </c>
      <c r="AT14" s="29">
        <v>46</v>
      </c>
      <c r="AU14" s="29">
        <v>47</v>
      </c>
      <c r="AV14" s="29">
        <v>48</v>
      </c>
      <c r="AW14" s="29">
        <v>49</v>
      </c>
      <c r="AX14" s="29">
        <v>50</v>
      </c>
      <c r="AY14" s="29">
        <v>51</v>
      </c>
      <c r="AZ14" s="29">
        <v>52</v>
      </c>
      <c r="BA14" s="29">
        <v>53</v>
      </c>
      <c r="BB14" s="29">
        <v>54</v>
      </c>
      <c r="BC14" s="29">
        <v>55</v>
      </c>
      <c r="BD14" s="29">
        <v>56</v>
      </c>
      <c r="BE14" s="29">
        <v>57</v>
      </c>
      <c r="BF14" s="29">
        <v>58</v>
      </c>
      <c r="BG14" s="29">
        <v>59</v>
      </c>
      <c r="BH14" s="29">
        <v>60</v>
      </c>
      <c r="BI14" s="29">
        <v>61</v>
      </c>
      <c r="BJ14" s="29">
        <v>62</v>
      </c>
      <c r="BK14" s="29">
        <v>63</v>
      </c>
      <c r="BL14" s="29">
        <v>64</v>
      </c>
      <c r="BM14" s="29">
        <v>65</v>
      </c>
      <c r="BN14" s="29">
        <v>66</v>
      </c>
      <c r="BO14" s="29">
        <v>67</v>
      </c>
      <c r="BP14" s="29">
        <v>68</v>
      </c>
      <c r="BQ14" s="29">
        <v>69</v>
      </c>
    </row>
    <row r="15" spans="1:69" ht="19.5" x14ac:dyDescent="0.2">
      <c r="A15" s="34">
        <v>1</v>
      </c>
      <c r="B15" s="35" t="s">
        <v>44</v>
      </c>
      <c r="C15" s="36">
        <v>7838024362</v>
      </c>
      <c r="D15" s="37" t="s">
        <v>45</v>
      </c>
      <c r="E15" s="38" t="s">
        <v>46</v>
      </c>
      <c r="F15" s="39">
        <v>102665</v>
      </c>
      <c r="G15" s="39">
        <v>0</v>
      </c>
      <c r="H15" s="39">
        <v>0</v>
      </c>
      <c r="I15" s="40">
        <f t="shared" ref="I15:I28" si="0">F15+G15+H15</f>
        <v>102665</v>
      </c>
      <c r="J15" s="39">
        <v>115867</v>
      </c>
      <c r="K15" s="39">
        <v>0</v>
      </c>
      <c r="L15" s="39">
        <v>0</v>
      </c>
      <c r="M15" s="40">
        <f>I15+J15+K15+L15</f>
        <v>218532</v>
      </c>
      <c r="N15" s="39">
        <v>35720</v>
      </c>
      <c r="O15" s="39">
        <v>0</v>
      </c>
      <c r="P15" s="39">
        <v>0</v>
      </c>
      <c r="Q15" s="40">
        <f>M15+N15+O15+P15</f>
        <v>254252</v>
      </c>
      <c r="R15" s="39">
        <v>3452.71</v>
      </c>
      <c r="S15" s="39">
        <v>0</v>
      </c>
      <c r="T15" s="39">
        <v>0</v>
      </c>
      <c r="U15" s="40">
        <f>Q15+R15+S15+T15</f>
        <v>257704.71</v>
      </c>
      <c r="V15" s="39">
        <v>93064.72</v>
      </c>
      <c r="W15" s="39">
        <f t="shared" ref="W15:W28" si="1">V15-F15</f>
        <v>-9600.2799999999988</v>
      </c>
      <c r="X15" s="41">
        <f t="shared" ref="X15:X28" si="2">V15/F15</f>
        <v>0.90648926118930506</v>
      </c>
      <c r="Y15" s="39"/>
      <c r="Z15" s="39">
        <f t="shared" ref="Z15:Z28" si="3">Y15-G15</f>
        <v>0</v>
      </c>
      <c r="AA15" s="41" t="e">
        <f t="shared" ref="AA15:AA28" si="4">Y15/G15</f>
        <v>#DIV/0!</v>
      </c>
      <c r="AB15" s="39">
        <v>0</v>
      </c>
      <c r="AC15" s="39">
        <f t="shared" ref="AC15:AC28" si="5">AB15-H15</f>
        <v>0</v>
      </c>
      <c r="AD15" s="41" t="e">
        <f t="shared" ref="AD15:AD28" si="6">AB15/H15</f>
        <v>#DIV/0!</v>
      </c>
      <c r="AE15" s="42">
        <f t="shared" ref="AE15:AE28" si="7">V15+Y15+AB15</f>
        <v>93064.72</v>
      </c>
      <c r="AF15" s="42">
        <f t="shared" ref="AF15:AF28" si="8">AE15-I15</f>
        <v>-9600.2799999999988</v>
      </c>
      <c r="AG15" s="43">
        <f t="shared" ref="AG15:AG28" si="9">AE15/I15</f>
        <v>0.90648926118930506</v>
      </c>
      <c r="AH15" s="39">
        <v>267591.18</v>
      </c>
      <c r="AI15" s="39">
        <f>AH15-J15</f>
        <v>151724.18</v>
      </c>
      <c r="AJ15" s="41">
        <f t="shared" ref="AJ15:AJ28" si="10">AH15/J15</f>
        <v>2.3094684422657012</v>
      </c>
      <c r="AK15" s="39">
        <v>0</v>
      </c>
      <c r="AL15" s="39">
        <f>AK15-K15</f>
        <v>0</v>
      </c>
      <c r="AM15" s="41" t="e">
        <f>AK15/K15</f>
        <v>#DIV/0!</v>
      </c>
      <c r="AN15" s="39">
        <v>0</v>
      </c>
      <c r="AO15" s="39">
        <f>AN15-L15</f>
        <v>0</v>
      </c>
      <c r="AP15" s="39" t="e">
        <f>AN15/L15</f>
        <v>#DIV/0!</v>
      </c>
      <c r="AQ15" s="44">
        <f>AE15+AH15+AK15+AN15</f>
        <v>360655.9</v>
      </c>
      <c r="AR15" s="44">
        <f>AQ15-M15</f>
        <v>142123.90000000002</v>
      </c>
      <c r="AS15" s="45">
        <f>AQ15/M15</f>
        <v>1.6503573847308404</v>
      </c>
      <c r="AT15" s="39">
        <v>48349.33</v>
      </c>
      <c r="AU15" s="39">
        <f>AT15-N15</f>
        <v>12629.330000000002</v>
      </c>
      <c r="AV15" s="41">
        <f>AT15/N15</f>
        <v>1.3535646696528556</v>
      </c>
      <c r="AW15" s="39">
        <v>0</v>
      </c>
      <c r="AX15" s="39">
        <f>AW15-O15</f>
        <v>0</v>
      </c>
      <c r="AY15" s="41" t="e">
        <f>AW15/O15</f>
        <v>#DIV/0!</v>
      </c>
      <c r="AZ15" s="39">
        <v>0</v>
      </c>
      <c r="BA15" s="39">
        <f>AZ15-P15</f>
        <v>0</v>
      </c>
      <c r="BB15" s="41" t="e">
        <f>AZ15/P15</f>
        <v>#DIV/0!</v>
      </c>
      <c r="BC15" s="44">
        <f>AQ15+AT15+AW15+AZ15</f>
        <v>409005.23000000004</v>
      </c>
      <c r="BD15" s="44">
        <f>BC15-Q15</f>
        <v>154753.23000000004</v>
      </c>
      <c r="BE15" s="45">
        <f>BC15/Q15</f>
        <v>1.6086608168273997</v>
      </c>
      <c r="BF15" s="39">
        <v>9830.2900000000009</v>
      </c>
      <c r="BG15" s="39">
        <f>BF15-R15</f>
        <v>6377.5800000000008</v>
      </c>
      <c r="BH15" s="41">
        <f>BF15/R15</f>
        <v>2.8471229845541619</v>
      </c>
      <c r="BI15" s="39">
        <v>0</v>
      </c>
      <c r="BJ15" s="39">
        <f>BI15-S15</f>
        <v>0</v>
      </c>
      <c r="BK15" s="41" t="e">
        <f>BI15/S15</f>
        <v>#DIV/0!</v>
      </c>
      <c r="BL15" s="39">
        <v>0</v>
      </c>
      <c r="BM15" s="39">
        <f>BL15-T15</f>
        <v>0</v>
      </c>
      <c r="BN15" s="41" t="e">
        <f>BL15/T15</f>
        <v>#DIV/0!</v>
      </c>
      <c r="BO15" s="44">
        <f>BC15+BF15+BI15+BL15</f>
        <v>418835.52</v>
      </c>
      <c r="BP15" s="44">
        <f>BO15-U15</f>
        <v>161130.81000000003</v>
      </c>
      <c r="BQ15" s="45">
        <f>BO15/U15</f>
        <v>1.6252536478669717</v>
      </c>
    </row>
    <row r="16" spans="1:69" ht="19.5" x14ac:dyDescent="0.2">
      <c r="A16" s="34">
        <v>2</v>
      </c>
      <c r="B16" s="35" t="s">
        <v>47</v>
      </c>
      <c r="C16" s="36">
        <v>1012004844</v>
      </c>
      <c r="D16" s="37" t="s">
        <v>45</v>
      </c>
      <c r="E16" s="38" t="s">
        <v>46</v>
      </c>
      <c r="F16" s="39">
        <v>0</v>
      </c>
      <c r="G16" s="39">
        <v>0</v>
      </c>
      <c r="H16" s="39">
        <v>20050</v>
      </c>
      <c r="I16" s="40">
        <f t="shared" si="0"/>
        <v>20050</v>
      </c>
      <c r="J16" s="39">
        <v>199</v>
      </c>
      <c r="K16" s="39">
        <v>0</v>
      </c>
      <c r="L16" s="39">
        <v>0</v>
      </c>
      <c r="M16" s="40">
        <f t="shared" ref="M16:M28" si="11">I16+J16+K16+L16</f>
        <v>20249</v>
      </c>
      <c r="N16" s="39">
        <v>0</v>
      </c>
      <c r="O16" s="39">
        <v>3003</v>
      </c>
      <c r="P16" s="39">
        <v>0</v>
      </c>
      <c r="Q16" s="40">
        <f t="shared" ref="Q16:Q28" si="12">M16+N16+O16+P16</f>
        <v>23252</v>
      </c>
      <c r="R16" s="39">
        <v>0</v>
      </c>
      <c r="S16" s="39">
        <v>12606</v>
      </c>
      <c r="T16" s="39">
        <v>0</v>
      </c>
      <c r="U16" s="40">
        <f>Q16+R16+S16+T16</f>
        <v>35858</v>
      </c>
      <c r="V16" s="39">
        <v>13567</v>
      </c>
      <c r="W16" s="39">
        <f t="shared" si="1"/>
        <v>13567</v>
      </c>
      <c r="X16" s="41" t="e">
        <f t="shared" si="2"/>
        <v>#DIV/0!</v>
      </c>
      <c r="Y16" s="39"/>
      <c r="Z16" s="39">
        <f t="shared" si="3"/>
        <v>0</v>
      </c>
      <c r="AA16" s="41" t="e">
        <f t="shared" si="4"/>
        <v>#DIV/0!</v>
      </c>
      <c r="AB16" s="39">
        <v>0</v>
      </c>
      <c r="AC16" s="39">
        <f t="shared" si="5"/>
        <v>-20050</v>
      </c>
      <c r="AD16" s="41">
        <f t="shared" si="6"/>
        <v>0</v>
      </c>
      <c r="AE16" s="42">
        <f t="shared" si="7"/>
        <v>13567</v>
      </c>
      <c r="AF16" s="42">
        <f t="shared" si="8"/>
        <v>-6483</v>
      </c>
      <c r="AG16" s="43">
        <f t="shared" si="9"/>
        <v>0.6766583541147132</v>
      </c>
      <c r="AH16" s="39">
        <v>0</v>
      </c>
      <c r="AI16" s="39">
        <f t="shared" ref="AI16:AI28" si="13">AH16-J16</f>
        <v>-199</v>
      </c>
      <c r="AJ16" s="41">
        <f t="shared" si="10"/>
        <v>0</v>
      </c>
      <c r="AK16" s="39">
        <v>0</v>
      </c>
      <c r="AL16" s="39">
        <f t="shared" ref="AL16:AL28" si="14">AK16-K16</f>
        <v>0</v>
      </c>
      <c r="AM16" s="41" t="e">
        <f t="shared" ref="AM16:AM28" si="15">AK16/K16</f>
        <v>#DIV/0!</v>
      </c>
      <c r="AN16" s="39">
        <v>-13567</v>
      </c>
      <c r="AO16" s="39">
        <f t="shared" ref="AO16:AO28" si="16">AN16-L16</f>
        <v>-13567</v>
      </c>
      <c r="AP16" s="39" t="e">
        <f t="shared" ref="AP16:AP28" si="17">AN16/L16</f>
        <v>#DIV/0!</v>
      </c>
      <c r="AQ16" s="44">
        <f t="shared" ref="AQ16:AQ28" si="18">AE16+AH16+AK16+AN16</f>
        <v>0</v>
      </c>
      <c r="AR16" s="44">
        <f t="shared" ref="AR16:AR28" si="19">AQ16-M16</f>
        <v>-20249</v>
      </c>
      <c r="AS16" s="45">
        <f t="shared" ref="AS16:AS28" si="20">AQ16/M16</f>
        <v>0</v>
      </c>
      <c r="AT16" s="39">
        <v>0</v>
      </c>
      <c r="AU16" s="39">
        <f t="shared" ref="AU16" si="21">AT16-N16</f>
        <v>0</v>
      </c>
      <c r="AV16" s="41" t="e">
        <f t="shared" ref="AV16" si="22">AT16/N16</f>
        <v>#DIV/0!</v>
      </c>
      <c r="AW16" s="39">
        <v>0</v>
      </c>
      <c r="AX16" s="39">
        <f t="shared" ref="AX16:AX28" si="23">AW16-O16</f>
        <v>-3003</v>
      </c>
      <c r="AY16" s="41">
        <f t="shared" ref="AY16:AY28" si="24">AW16/O16</f>
        <v>0</v>
      </c>
      <c r="AZ16" s="39">
        <v>0</v>
      </c>
      <c r="BA16" s="39">
        <f t="shared" ref="BA16:BA28" si="25">AZ16-P16</f>
        <v>0</v>
      </c>
      <c r="BB16" s="41" t="e">
        <f t="shared" ref="BB16:BB28" si="26">AZ16/P16</f>
        <v>#DIV/0!</v>
      </c>
      <c r="BC16" s="44">
        <f t="shared" ref="BC16:BC28" si="27">AQ16+AT16+AW16+AZ16</f>
        <v>0</v>
      </c>
      <c r="BD16" s="44">
        <f t="shared" ref="BD16:BD28" si="28">BC16-Q16</f>
        <v>-23252</v>
      </c>
      <c r="BE16" s="45">
        <f t="shared" ref="BE16:BE28" si="29">BC16/Q16</f>
        <v>0</v>
      </c>
      <c r="BF16" s="39">
        <v>0</v>
      </c>
      <c r="BG16" s="39">
        <f t="shared" ref="BG16:BG28" si="30">BF16-R16</f>
        <v>0</v>
      </c>
      <c r="BH16" s="41" t="e">
        <f t="shared" ref="BH16:BH28" si="31">BF16/R16</f>
        <v>#DIV/0!</v>
      </c>
      <c r="BI16" s="39">
        <v>13567</v>
      </c>
      <c r="BJ16" s="39">
        <f t="shared" ref="BJ16:BJ28" si="32">BI16-S16</f>
        <v>961</v>
      </c>
      <c r="BK16" s="41">
        <f t="shared" ref="BK16:BK28" si="33">BI16/S16</f>
        <v>1.076233539584325</v>
      </c>
      <c r="BL16" s="39"/>
      <c r="BM16" s="39">
        <f t="shared" ref="BM16:BM28" si="34">BL16-T16</f>
        <v>0</v>
      </c>
      <c r="BN16" s="41" t="e">
        <f t="shared" ref="BN16:BN28" si="35">BL16/T16</f>
        <v>#DIV/0!</v>
      </c>
      <c r="BO16" s="44">
        <f t="shared" ref="BO16:BO28" si="36">BC16+BF16+BI16+BL16</f>
        <v>13567</v>
      </c>
      <c r="BP16" s="44">
        <f t="shared" ref="BP16:BP28" si="37">BO16-U16</f>
        <v>-22291</v>
      </c>
      <c r="BQ16" s="45">
        <f t="shared" ref="BQ16:BQ28" si="38">BO16/U16</f>
        <v>0.37835350549389257</v>
      </c>
    </row>
    <row r="17" spans="1:69" ht="19.5" x14ac:dyDescent="0.2">
      <c r="A17" s="34"/>
      <c r="B17" s="35" t="s">
        <v>48</v>
      </c>
      <c r="C17" s="36">
        <v>7826137386</v>
      </c>
      <c r="D17" s="37" t="s">
        <v>45</v>
      </c>
      <c r="E17" s="38" t="s">
        <v>46</v>
      </c>
      <c r="F17" s="39"/>
      <c r="G17" s="39"/>
      <c r="H17" s="39"/>
      <c r="I17" s="40"/>
      <c r="J17" s="39"/>
      <c r="K17" s="39"/>
      <c r="L17" s="39"/>
      <c r="M17" s="40"/>
      <c r="N17" s="39"/>
      <c r="O17" s="39"/>
      <c r="P17" s="39"/>
      <c r="Q17" s="40"/>
      <c r="R17" s="39"/>
      <c r="S17" s="39"/>
      <c r="T17" s="39"/>
      <c r="U17" s="40"/>
      <c r="V17" s="39">
        <v>0</v>
      </c>
      <c r="W17" s="39"/>
      <c r="X17" s="41"/>
      <c r="Y17" s="39">
        <v>0</v>
      </c>
      <c r="Z17" s="39"/>
      <c r="AA17" s="41"/>
      <c r="AB17" s="39">
        <v>0</v>
      </c>
      <c r="AC17" s="39"/>
      <c r="AD17" s="41"/>
      <c r="AE17" s="42"/>
      <c r="AF17" s="42"/>
      <c r="AG17" s="43"/>
      <c r="AH17" s="39">
        <v>0</v>
      </c>
      <c r="AI17" s="39"/>
      <c r="AJ17" s="41"/>
      <c r="AK17" s="39">
        <v>0</v>
      </c>
      <c r="AL17" s="39"/>
      <c r="AM17" s="41"/>
      <c r="AN17" s="39">
        <v>22233.360000000001</v>
      </c>
      <c r="AO17" s="39">
        <f t="shared" si="16"/>
        <v>22233.360000000001</v>
      </c>
      <c r="AP17" s="39" t="e">
        <f>AN17/L17</f>
        <v>#DIV/0!</v>
      </c>
      <c r="AQ17" s="44">
        <f t="shared" si="18"/>
        <v>22233.360000000001</v>
      </c>
      <c r="AR17" s="44">
        <f t="shared" si="19"/>
        <v>22233.360000000001</v>
      </c>
      <c r="AS17" s="45" t="e">
        <f t="shared" si="20"/>
        <v>#DIV/0!</v>
      </c>
      <c r="AT17" s="39">
        <v>0</v>
      </c>
      <c r="AU17" s="39">
        <f>AT17-N17</f>
        <v>0</v>
      </c>
      <c r="AV17" s="41" t="e">
        <f>AT17/N17</f>
        <v>#DIV/0!</v>
      </c>
      <c r="AW17" s="39">
        <v>0</v>
      </c>
      <c r="AX17" s="39">
        <f t="shared" si="23"/>
        <v>0</v>
      </c>
      <c r="AY17" s="41" t="e">
        <f t="shared" si="24"/>
        <v>#DIV/0!</v>
      </c>
      <c r="AZ17" s="39">
        <v>0</v>
      </c>
      <c r="BA17" s="39">
        <f t="shared" si="25"/>
        <v>0</v>
      </c>
      <c r="BB17" s="41" t="e">
        <f t="shared" si="26"/>
        <v>#DIV/0!</v>
      </c>
      <c r="BC17" s="44">
        <f t="shared" si="27"/>
        <v>22233.360000000001</v>
      </c>
      <c r="BD17" s="44">
        <f t="shared" si="28"/>
        <v>22233.360000000001</v>
      </c>
      <c r="BE17" s="45" t="e">
        <f t="shared" si="29"/>
        <v>#DIV/0!</v>
      </c>
      <c r="BF17" s="39">
        <v>45434.28</v>
      </c>
      <c r="BG17" s="39">
        <f t="shared" si="30"/>
        <v>45434.28</v>
      </c>
      <c r="BH17" s="41" t="e">
        <f t="shared" si="31"/>
        <v>#DIV/0!</v>
      </c>
      <c r="BI17" s="39">
        <v>0</v>
      </c>
      <c r="BJ17" s="39">
        <f t="shared" si="32"/>
        <v>0</v>
      </c>
      <c r="BK17" s="41" t="e">
        <f t="shared" si="33"/>
        <v>#DIV/0!</v>
      </c>
      <c r="BL17" s="39">
        <v>0</v>
      </c>
      <c r="BM17" s="39">
        <f t="shared" si="34"/>
        <v>0</v>
      </c>
      <c r="BN17" s="41" t="e">
        <f t="shared" si="35"/>
        <v>#DIV/0!</v>
      </c>
      <c r="BO17" s="44">
        <f t="shared" si="36"/>
        <v>67667.64</v>
      </c>
      <c r="BP17" s="44">
        <f t="shared" si="37"/>
        <v>67667.64</v>
      </c>
      <c r="BQ17" s="45" t="e">
        <f t="shared" si="38"/>
        <v>#DIV/0!</v>
      </c>
    </row>
    <row r="18" spans="1:69" ht="29.25" x14ac:dyDescent="0.2">
      <c r="A18" s="34">
        <v>3</v>
      </c>
      <c r="B18" s="35" t="s">
        <v>49</v>
      </c>
      <c r="C18" s="36">
        <v>1012000328</v>
      </c>
      <c r="D18" s="37" t="s">
        <v>50</v>
      </c>
      <c r="E18" s="38" t="s">
        <v>51</v>
      </c>
      <c r="F18" s="39">
        <v>4522.83</v>
      </c>
      <c r="G18" s="39">
        <v>0</v>
      </c>
      <c r="H18" s="39">
        <v>0</v>
      </c>
      <c r="I18" s="40">
        <f t="shared" si="0"/>
        <v>4522.83</v>
      </c>
      <c r="J18" s="39">
        <v>0</v>
      </c>
      <c r="K18" s="39">
        <v>0</v>
      </c>
      <c r="L18" s="39">
        <v>0</v>
      </c>
      <c r="M18" s="40">
        <f t="shared" si="11"/>
        <v>4522.83</v>
      </c>
      <c r="N18" s="39">
        <v>108920.65</v>
      </c>
      <c r="O18" s="39">
        <v>221.09</v>
      </c>
      <c r="P18" s="39">
        <v>0</v>
      </c>
      <c r="Q18" s="40">
        <f t="shared" si="12"/>
        <v>113664.56999999999</v>
      </c>
      <c r="R18" s="39">
        <v>127388.65</v>
      </c>
      <c r="S18" s="39">
        <v>0</v>
      </c>
      <c r="T18" s="39">
        <v>0</v>
      </c>
      <c r="U18" s="40">
        <f t="shared" ref="U18:U28" si="39">Q18+R18+S18+T18</f>
        <v>241053.21999999997</v>
      </c>
      <c r="V18" s="39">
        <v>149587</v>
      </c>
      <c r="W18" s="39">
        <f t="shared" si="1"/>
        <v>145064.17000000001</v>
      </c>
      <c r="X18" s="41">
        <f t="shared" si="2"/>
        <v>33.073761339692183</v>
      </c>
      <c r="Y18" s="39"/>
      <c r="Z18" s="39">
        <f t="shared" si="3"/>
        <v>0</v>
      </c>
      <c r="AA18" s="41" t="e">
        <f t="shared" si="4"/>
        <v>#DIV/0!</v>
      </c>
      <c r="AB18" s="39">
        <v>0</v>
      </c>
      <c r="AC18" s="39">
        <f t="shared" si="5"/>
        <v>0</v>
      </c>
      <c r="AD18" s="41" t="e">
        <f t="shared" si="6"/>
        <v>#DIV/0!</v>
      </c>
      <c r="AE18" s="42">
        <f t="shared" si="7"/>
        <v>149587</v>
      </c>
      <c r="AF18" s="42">
        <f t="shared" si="8"/>
        <v>145064.17000000001</v>
      </c>
      <c r="AG18" s="43">
        <f t="shared" si="9"/>
        <v>33.073761339692183</v>
      </c>
      <c r="AH18" s="39">
        <v>143734.18</v>
      </c>
      <c r="AI18" s="39">
        <f t="shared" si="13"/>
        <v>143734.18</v>
      </c>
      <c r="AJ18" s="41" t="e">
        <f t="shared" si="10"/>
        <v>#DIV/0!</v>
      </c>
      <c r="AK18" s="39">
        <v>0</v>
      </c>
      <c r="AL18" s="39">
        <f t="shared" si="14"/>
        <v>0</v>
      </c>
      <c r="AM18" s="41" t="e">
        <f t="shared" si="15"/>
        <v>#DIV/0!</v>
      </c>
      <c r="AN18" s="39">
        <v>-367270.17</v>
      </c>
      <c r="AO18" s="39">
        <f t="shared" si="16"/>
        <v>-367270.17</v>
      </c>
      <c r="AP18" s="39" t="e">
        <f t="shared" si="17"/>
        <v>#DIV/0!</v>
      </c>
      <c r="AQ18" s="44">
        <f t="shared" si="18"/>
        <v>-73948.989999999991</v>
      </c>
      <c r="AR18" s="44">
        <f t="shared" si="19"/>
        <v>-78471.819999999992</v>
      </c>
      <c r="AS18" s="45">
        <f t="shared" si="20"/>
        <v>-16.350159081813818</v>
      </c>
      <c r="AT18" s="39">
        <v>76402.710000000006</v>
      </c>
      <c r="AU18" s="39">
        <f t="shared" ref="AU18:AU28" si="40">AT18-N18</f>
        <v>-32517.939999999988</v>
      </c>
      <c r="AV18" s="41">
        <f t="shared" ref="AV18:AV28" si="41">AT18/N18</f>
        <v>0.70145293844647472</v>
      </c>
      <c r="AW18" s="39">
        <v>0</v>
      </c>
      <c r="AX18" s="39">
        <f t="shared" si="23"/>
        <v>-221.09</v>
      </c>
      <c r="AY18" s="41">
        <f t="shared" si="24"/>
        <v>0</v>
      </c>
      <c r="AZ18" s="39">
        <v>0</v>
      </c>
      <c r="BA18" s="39">
        <f t="shared" si="25"/>
        <v>0</v>
      </c>
      <c r="BB18" s="41" t="e">
        <f t="shared" si="26"/>
        <v>#DIV/0!</v>
      </c>
      <c r="BC18" s="44">
        <f t="shared" si="27"/>
        <v>2453.7200000000157</v>
      </c>
      <c r="BD18" s="44">
        <f t="shared" si="28"/>
        <v>-111210.84999999998</v>
      </c>
      <c r="BE18" s="45">
        <f t="shared" si="29"/>
        <v>2.1587377667465033E-2</v>
      </c>
      <c r="BF18" s="39">
        <v>113488.34</v>
      </c>
      <c r="BG18" s="39">
        <f t="shared" si="30"/>
        <v>-13900.309999999998</v>
      </c>
      <c r="BH18" s="41">
        <f t="shared" si="31"/>
        <v>0.89088266497839486</v>
      </c>
      <c r="BI18" s="39">
        <v>0</v>
      </c>
      <c r="BJ18" s="39">
        <f t="shared" si="32"/>
        <v>0</v>
      </c>
      <c r="BK18" s="41" t="e">
        <f t="shared" si="33"/>
        <v>#DIV/0!</v>
      </c>
      <c r="BL18" s="39">
        <v>0</v>
      </c>
      <c r="BM18" s="39">
        <f t="shared" si="34"/>
        <v>0</v>
      </c>
      <c r="BN18" s="41" t="e">
        <f t="shared" si="35"/>
        <v>#DIV/0!</v>
      </c>
      <c r="BO18" s="44">
        <f t="shared" si="36"/>
        <v>115942.06000000001</v>
      </c>
      <c r="BP18" s="44">
        <f t="shared" si="37"/>
        <v>-125111.15999999996</v>
      </c>
      <c r="BQ18" s="45">
        <f t="shared" si="38"/>
        <v>0.48098117088002401</v>
      </c>
    </row>
    <row r="19" spans="1:69" ht="21" customHeight="1" x14ac:dyDescent="0.2">
      <c r="A19" s="34">
        <v>4</v>
      </c>
      <c r="B19" s="35" t="s">
        <v>52</v>
      </c>
      <c r="C19" s="36">
        <v>7708503727</v>
      </c>
      <c r="D19" s="37" t="s">
        <v>53</v>
      </c>
      <c r="E19" s="38" t="s">
        <v>54</v>
      </c>
      <c r="F19" s="39">
        <v>26967.98</v>
      </c>
      <c r="G19" s="39">
        <v>0</v>
      </c>
      <c r="H19" s="39">
        <v>0</v>
      </c>
      <c r="I19" s="40">
        <f t="shared" si="0"/>
        <v>26967.98</v>
      </c>
      <c r="J19" s="39">
        <v>0</v>
      </c>
      <c r="K19" s="39">
        <v>0</v>
      </c>
      <c r="L19" s="39">
        <v>0</v>
      </c>
      <c r="M19" s="40">
        <f t="shared" si="11"/>
        <v>26967.98</v>
      </c>
      <c r="N19" s="39">
        <v>42502.78</v>
      </c>
      <c r="O19" s="39">
        <v>0</v>
      </c>
      <c r="P19" s="39">
        <v>0</v>
      </c>
      <c r="Q19" s="40">
        <f t="shared" si="12"/>
        <v>69470.759999999995</v>
      </c>
      <c r="R19" s="39">
        <v>32723.5</v>
      </c>
      <c r="S19" s="39">
        <v>0</v>
      </c>
      <c r="T19" s="39">
        <v>0</v>
      </c>
      <c r="U19" s="40">
        <f t="shared" si="39"/>
        <v>102194.26</v>
      </c>
      <c r="V19" s="39">
        <v>9294.24</v>
      </c>
      <c r="W19" s="39">
        <f t="shared" si="1"/>
        <v>-17673.739999999998</v>
      </c>
      <c r="X19" s="41">
        <f t="shared" si="2"/>
        <v>0.34463982841873958</v>
      </c>
      <c r="Y19" s="39"/>
      <c r="Z19" s="39">
        <f t="shared" si="3"/>
        <v>0</v>
      </c>
      <c r="AA19" s="41" t="e">
        <f t="shared" si="4"/>
        <v>#DIV/0!</v>
      </c>
      <c r="AB19" s="39">
        <v>0</v>
      </c>
      <c r="AC19" s="39">
        <f t="shared" si="5"/>
        <v>0</v>
      </c>
      <c r="AD19" s="41" t="e">
        <f t="shared" si="6"/>
        <v>#DIV/0!</v>
      </c>
      <c r="AE19" s="42">
        <f t="shared" si="7"/>
        <v>9294.24</v>
      </c>
      <c r="AF19" s="42">
        <f t="shared" si="8"/>
        <v>-17673.739999999998</v>
      </c>
      <c r="AG19" s="43">
        <f t="shared" si="9"/>
        <v>0.34463982841873958</v>
      </c>
      <c r="AH19" s="39">
        <v>28474.89</v>
      </c>
      <c r="AI19" s="39">
        <f t="shared" si="13"/>
        <v>28474.89</v>
      </c>
      <c r="AJ19" s="41" t="e">
        <f t="shared" si="10"/>
        <v>#DIV/0!</v>
      </c>
      <c r="AK19" s="39">
        <v>0</v>
      </c>
      <c r="AL19" s="39">
        <f t="shared" si="14"/>
        <v>0</v>
      </c>
      <c r="AM19" s="41" t="e">
        <f t="shared" si="15"/>
        <v>#DIV/0!</v>
      </c>
      <c r="AN19" s="39">
        <v>0</v>
      </c>
      <c r="AO19" s="39">
        <f t="shared" si="16"/>
        <v>0</v>
      </c>
      <c r="AP19" s="39" t="e">
        <f t="shared" si="17"/>
        <v>#DIV/0!</v>
      </c>
      <c r="AQ19" s="44">
        <f t="shared" si="18"/>
        <v>37769.129999999997</v>
      </c>
      <c r="AR19" s="44">
        <f t="shared" si="19"/>
        <v>10801.149999999998</v>
      </c>
      <c r="AS19" s="45">
        <f t="shared" si="20"/>
        <v>1.4005175767706739</v>
      </c>
      <c r="AT19" s="39">
        <v>28474.89</v>
      </c>
      <c r="AU19" s="39">
        <f t="shared" si="40"/>
        <v>-14027.89</v>
      </c>
      <c r="AV19" s="41">
        <f t="shared" si="41"/>
        <v>0.66995358891818368</v>
      </c>
      <c r="AW19" s="39">
        <v>0</v>
      </c>
      <c r="AX19" s="39">
        <f t="shared" si="23"/>
        <v>0</v>
      </c>
      <c r="AY19" s="41" t="e">
        <f t="shared" si="24"/>
        <v>#DIV/0!</v>
      </c>
      <c r="AZ19" s="39">
        <v>0</v>
      </c>
      <c r="BA19" s="39">
        <f t="shared" si="25"/>
        <v>0</v>
      </c>
      <c r="BB19" s="41" t="e">
        <f t="shared" si="26"/>
        <v>#DIV/0!</v>
      </c>
      <c r="BC19" s="44">
        <f t="shared" si="27"/>
        <v>66244.01999999999</v>
      </c>
      <c r="BD19" s="44">
        <f t="shared" si="28"/>
        <v>-3226.7400000000052</v>
      </c>
      <c r="BE19" s="45">
        <f t="shared" si="29"/>
        <v>0.95355254498439335</v>
      </c>
      <c r="BF19" s="39">
        <v>28474.89</v>
      </c>
      <c r="BG19" s="39">
        <f t="shared" si="30"/>
        <v>-4248.6100000000006</v>
      </c>
      <c r="BH19" s="41">
        <f t="shared" si="31"/>
        <v>0.87016639418155151</v>
      </c>
      <c r="BI19" s="39">
        <v>0</v>
      </c>
      <c r="BJ19" s="39">
        <f t="shared" si="32"/>
        <v>0</v>
      </c>
      <c r="BK19" s="41" t="e">
        <f t="shared" si="33"/>
        <v>#DIV/0!</v>
      </c>
      <c r="BL19" s="39">
        <v>0</v>
      </c>
      <c r="BM19" s="39">
        <f t="shared" si="34"/>
        <v>0</v>
      </c>
      <c r="BN19" s="41" t="e">
        <f t="shared" si="35"/>
        <v>#DIV/0!</v>
      </c>
      <c r="BO19" s="44">
        <f t="shared" si="36"/>
        <v>94718.909999999989</v>
      </c>
      <c r="BP19" s="44">
        <f t="shared" si="37"/>
        <v>-7475.3500000000058</v>
      </c>
      <c r="BQ19" s="45">
        <f t="shared" si="38"/>
        <v>0.92685156681011238</v>
      </c>
    </row>
    <row r="20" spans="1:69" ht="19.5" x14ac:dyDescent="0.2">
      <c r="A20" s="34">
        <v>5</v>
      </c>
      <c r="B20" s="35" t="s">
        <v>49</v>
      </c>
      <c r="C20" s="36">
        <v>1012000328</v>
      </c>
      <c r="D20" s="37" t="s">
        <v>55</v>
      </c>
      <c r="E20" s="38" t="s">
        <v>56</v>
      </c>
      <c r="F20" s="39">
        <v>139691.20000000001</v>
      </c>
      <c r="G20" s="39">
        <v>0</v>
      </c>
      <c r="H20" s="39">
        <v>0</v>
      </c>
      <c r="I20" s="40">
        <f t="shared" si="0"/>
        <v>139691.20000000001</v>
      </c>
      <c r="J20" s="39">
        <v>0</v>
      </c>
      <c r="K20" s="39">
        <v>0</v>
      </c>
      <c r="L20" s="39">
        <v>0</v>
      </c>
      <c r="M20" s="40">
        <f t="shared" si="11"/>
        <v>139691.20000000001</v>
      </c>
      <c r="N20" s="39">
        <v>67835.97</v>
      </c>
      <c r="O20" s="39">
        <v>0</v>
      </c>
      <c r="P20" s="39">
        <v>0</v>
      </c>
      <c r="Q20" s="40">
        <f t="shared" si="12"/>
        <v>207527.17</v>
      </c>
      <c r="R20" s="39">
        <v>0</v>
      </c>
      <c r="S20" s="39">
        <v>0</v>
      </c>
      <c r="T20" s="39">
        <v>0</v>
      </c>
      <c r="U20" s="40">
        <f t="shared" si="39"/>
        <v>207527.17</v>
      </c>
      <c r="V20" s="39">
        <v>0</v>
      </c>
      <c r="W20" s="39">
        <f t="shared" si="1"/>
        <v>-139691.20000000001</v>
      </c>
      <c r="X20" s="41">
        <f t="shared" si="2"/>
        <v>0</v>
      </c>
      <c r="Y20" s="39"/>
      <c r="Z20" s="39">
        <f t="shared" si="3"/>
        <v>0</v>
      </c>
      <c r="AA20" s="41" t="e">
        <f t="shared" si="4"/>
        <v>#DIV/0!</v>
      </c>
      <c r="AB20" s="39">
        <v>0</v>
      </c>
      <c r="AC20" s="39">
        <f t="shared" si="5"/>
        <v>0</v>
      </c>
      <c r="AD20" s="41" t="e">
        <f t="shared" si="6"/>
        <v>#DIV/0!</v>
      </c>
      <c r="AE20" s="42">
        <f t="shared" si="7"/>
        <v>0</v>
      </c>
      <c r="AF20" s="42">
        <f t="shared" si="8"/>
        <v>-139691.20000000001</v>
      </c>
      <c r="AG20" s="43">
        <f t="shared" si="9"/>
        <v>0</v>
      </c>
      <c r="AH20" s="39"/>
      <c r="AI20" s="39">
        <f t="shared" si="13"/>
        <v>0</v>
      </c>
      <c r="AJ20" s="41" t="e">
        <f t="shared" si="10"/>
        <v>#DIV/0!</v>
      </c>
      <c r="AK20" s="39"/>
      <c r="AL20" s="39">
        <f t="shared" si="14"/>
        <v>0</v>
      </c>
      <c r="AM20" s="41" t="e">
        <f t="shared" si="15"/>
        <v>#DIV/0!</v>
      </c>
      <c r="AN20" s="39">
        <v>366999.14</v>
      </c>
      <c r="AO20" s="39">
        <f t="shared" si="16"/>
        <v>366999.14</v>
      </c>
      <c r="AP20" s="39" t="e">
        <f t="shared" si="17"/>
        <v>#DIV/0!</v>
      </c>
      <c r="AQ20" s="44">
        <f t="shared" si="18"/>
        <v>366999.14</v>
      </c>
      <c r="AR20" s="44">
        <f t="shared" si="19"/>
        <v>227307.94</v>
      </c>
      <c r="AS20" s="45">
        <f t="shared" si="20"/>
        <v>2.6272173193443824</v>
      </c>
      <c r="AT20" s="39">
        <v>0</v>
      </c>
      <c r="AU20" s="39">
        <f t="shared" si="40"/>
        <v>-67835.97</v>
      </c>
      <c r="AV20" s="41">
        <f t="shared" si="41"/>
        <v>0</v>
      </c>
      <c r="AW20" s="39">
        <v>0</v>
      </c>
      <c r="AX20" s="39">
        <f t="shared" si="23"/>
        <v>0</v>
      </c>
      <c r="AY20" s="41" t="e">
        <f t="shared" si="24"/>
        <v>#DIV/0!</v>
      </c>
      <c r="AZ20" s="39">
        <v>0</v>
      </c>
      <c r="BA20" s="39">
        <f t="shared" si="25"/>
        <v>0</v>
      </c>
      <c r="BB20" s="41" t="e">
        <f t="shared" si="26"/>
        <v>#DIV/0!</v>
      </c>
      <c r="BC20" s="44">
        <f t="shared" si="27"/>
        <v>366999.14</v>
      </c>
      <c r="BD20" s="44">
        <f t="shared" si="28"/>
        <v>159471.97</v>
      </c>
      <c r="BE20" s="45">
        <f t="shared" si="29"/>
        <v>1.7684389952409605</v>
      </c>
      <c r="BF20" s="39">
        <v>0</v>
      </c>
      <c r="BG20" s="39">
        <f t="shared" si="30"/>
        <v>0</v>
      </c>
      <c r="BH20" s="41" t="e">
        <f t="shared" si="31"/>
        <v>#DIV/0!</v>
      </c>
      <c r="BI20" s="39">
        <v>0</v>
      </c>
      <c r="BJ20" s="39">
        <f t="shared" si="32"/>
        <v>0</v>
      </c>
      <c r="BK20" s="41" t="e">
        <f t="shared" si="33"/>
        <v>#DIV/0!</v>
      </c>
      <c r="BL20" s="39">
        <v>0</v>
      </c>
      <c r="BM20" s="39">
        <f t="shared" si="34"/>
        <v>0</v>
      </c>
      <c r="BN20" s="41" t="e">
        <f t="shared" si="35"/>
        <v>#DIV/0!</v>
      </c>
      <c r="BO20" s="44">
        <f t="shared" si="36"/>
        <v>366999.14</v>
      </c>
      <c r="BP20" s="44">
        <f t="shared" si="37"/>
        <v>159471.97</v>
      </c>
      <c r="BQ20" s="45">
        <f t="shared" si="38"/>
        <v>1.7684389952409605</v>
      </c>
    </row>
    <row r="21" spans="1:69" ht="19.5" x14ac:dyDescent="0.2">
      <c r="A21" s="34">
        <v>6</v>
      </c>
      <c r="B21" s="35" t="s">
        <v>57</v>
      </c>
      <c r="C21" s="36">
        <v>1012003576</v>
      </c>
      <c r="D21" s="37" t="s">
        <v>55</v>
      </c>
      <c r="E21" s="38" t="s">
        <v>56</v>
      </c>
      <c r="F21" s="39">
        <v>8661</v>
      </c>
      <c r="G21" s="39">
        <v>27839</v>
      </c>
      <c r="H21" s="39">
        <v>0</v>
      </c>
      <c r="I21" s="40">
        <f t="shared" si="0"/>
        <v>36500</v>
      </c>
      <c r="J21" s="39">
        <v>0</v>
      </c>
      <c r="K21" s="39">
        <v>0</v>
      </c>
      <c r="L21" s="39">
        <v>0</v>
      </c>
      <c r="M21" s="40">
        <f t="shared" si="11"/>
        <v>36500</v>
      </c>
      <c r="N21" s="39">
        <v>0</v>
      </c>
      <c r="O21" s="39">
        <v>0</v>
      </c>
      <c r="P21" s="39">
        <v>0</v>
      </c>
      <c r="Q21" s="40">
        <f t="shared" si="12"/>
        <v>36500</v>
      </c>
      <c r="R21" s="39">
        <v>0</v>
      </c>
      <c r="S21" s="39">
        <v>0</v>
      </c>
      <c r="T21" s="39">
        <v>0</v>
      </c>
      <c r="U21" s="40">
        <f t="shared" si="39"/>
        <v>36500</v>
      </c>
      <c r="V21" s="39">
        <v>0</v>
      </c>
      <c r="W21" s="39">
        <f t="shared" si="1"/>
        <v>-8661</v>
      </c>
      <c r="X21" s="41">
        <f t="shared" si="2"/>
        <v>0</v>
      </c>
      <c r="Y21" s="39"/>
      <c r="Z21" s="39">
        <f t="shared" si="3"/>
        <v>-27839</v>
      </c>
      <c r="AA21" s="41">
        <f t="shared" si="4"/>
        <v>0</v>
      </c>
      <c r="AB21" s="39">
        <v>0</v>
      </c>
      <c r="AC21" s="39">
        <f t="shared" si="5"/>
        <v>0</v>
      </c>
      <c r="AD21" s="41" t="e">
        <f t="shared" si="6"/>
        <v>#DIV/0!</v>
      </c>
      <c r="AE21" s="42">
        <f t="shared" si="7"/>
        <v>0</v>
      </c>
      <c r="AF21" s="42">
        <f t="shared" si="8"/>
        <v>-36500</v>
      </c>
      <c r="AG21" s="43">
        <f t="shared" si="9"/>
        <v>0</v>
      </c>
      <c r="AH21" s="39"/>
      <c r="AI21" s="39">
        <f t="shared" si="13"/>
        <v>0</v>
      </c>
      <c r="AJ21" s="41" t="e">
        <f t="shared" si="10"/>
        <v>#DIV/0!</v>
      </c>
      <c r="AK21" s="39"/>
      <c r="AL21" s="39">
        <f t="shared" si="14"/>
        <v>0</v>
      </c>
      <c r="AM21" s="41" t="e">
        <f t="shared" si="15"/>
        <v>#DIV/0!</v>
      </c>
      <c r="AN21" s="39">
        <v>0</v>
      </c>
      <c r="AO21" s="39">
        <f t="shared" si="16"/>
        <v>0</v>
      </c>
      <c r="AP21" s="39" t="e">
        <f t="shared" si="17"/>
        <v>#DIV/0!</v>
      </c>
      <c r="AQ21" s="44">
        <f t="shared" si="18"/>
        <v>0</v>
      </c>
      <c r="AR21" s="44">
        <f t="shared" si="19"/>
        <v>-36500</v>
      </c>
      <c r="AS21" s="45">
        <f t="shared" si="20"/>
        <v>0</v>
      </c>
      <c r="AT21" s="39">
        <v>0</v>
      </c>
      <c r="AU21" s="39">
        <f t="shared" si="40"/>
        <v>0</v>
      </c>
      <c r="AV21" s="41" t="e">
        <f t="shared" si="41"/>
        <v>#DIV/0!</v>
      </c>
      <c r="AW21" s="39">
        <v>0</v>
      </c>
      <c r="AX21" s="39">
        <f t="shared" si="23"/>
        <v>0</v>
      </c>
      <c r="AY21" s="41" t="e">
        <f t="shared" si="24"/>
        <v>#DIV/0!</v>
      </c>
      <c r="AZ21" s="39">
        <v>0</v>
      </c>
      <c r="BA21" s="39">
        <f t="shared" si="25"/>
        <v>0</v>
      </c>
      <c r="BB21" s="41" t="e">
        <f t="shared" si="26"/>
        <v>#DIV/0!</v>
      </c>
      <c r="BC21" s="44">
        <f t="shared" si="27"/>
        <v>0</v>
      </c>
      <c r="BD21" s="44">
        <f t="shared" si="28"/>
        <v>-36500</v>
      </c>
      <c r="BE21" s="45">
        <f t="shared" si="29"/>
        <v>0</v>
      </c>
      <c r="BF21" s="39">
        <v>0</v>
      </c>
      <c r="BG21" s="39">
        <f t="shared" si="30"/>
        <v>0</v>
      </c>
      <c r="BH21" s="41" t="e">
        <f t="shared" si="31"/>
        <v>#DIV/0!</v>
      </c>
      <c r="BI21" s="39">
        <v>0</v>
      </c>
      <c r="BJ21" s="39">
        <f t="shared" si="32"/>
        <v>0</v>
      </c>
      <c r="BK21" s="41" t="e">
        <f t="shared" si="33"/>
        <v>#DIV/0!</v>
      </c>
      <c r="BL21" s="39">
        <v>0</v>
      </c>
      <c r="BM21" s="39">
        <f t="shared" si="34"/>
        <v>0</v>
      </c>
      <c r="BN21" s="41" t="e">
        <f t="shared" si="35"/>
        <v>#DIV/0!</v>
      </c>
      <c r="BO21" s="44">
        <f t="shared" si="36"/>
        <v>0</v>
      </c>
      <c r="BP21" s="44">
        <f t="shared" si="37"/>
        <v>-36500</v>
      </c>
      <c r="BQ21" s="45">
        <f t="shared" si="38"/>
        <v>0</v>
      </c>
    </row>
    <row r="22" spans="1:69" ht="19.5" x14ac:dyDescent="0.2">
      <c r="A22" s="34">
        <v>7</v>
      </c>
      <c r="B22" s="35" t="s">
        <v>58</v>
      </c>
      <c r="C22" s="36">
        <v>2310031475</v>
      </c>
      <c r="D22" s="37" t="s">
        <v>55</v>
      </c>
      <c r="E22" s="38" t="s">
        <v>56</v>
      </c>
      <c r="F22" s="39">
        <v>7311.84</v>
      </c>
      <c r="G22" s="39">
        <v>0</v>
      </c>
      <c r="H22" s="39">
        <v>0</v>
      </c>
      <c r="I22" s="40">
        <f t="shared" si="0"/>
        <v>7311.84</v>
      </c>
      <c r="J22" s="39">
        <v>9784.7800000000007</v>
      </c>
      <c r="K22" s="39">
        <v>0</v>
      </c>
      <c r="L22" s="39">
        <v>0</v>
      </c>
      <c r="M22" s="40">
        <f t="shared" si="11"/>
        <v>17096.620000000003</v>
      </c>
      <c r="N22" s="39">
        <v>9693.92</v>
      </c>
      <c r="O22" s="39">
        <v>0</v>
      </c>
      <c r="P22" s="39">
        <v>0</v>
      </c>
      <c r="Q22" s="40">
        <f t="shared" si="12"/>
        <v>26790.54</v>
      </c>
      <c r="R22" s="39">
        <v>9713.44</v>
      </c>
      <c r="S22" s="39">
        <v>0</v>
      </c>
      <c r="T22" s="39">
        <v>0</v>
      </c>
      <c r="U22" s="40">
        <f t="shared" si="39"/>
        <v>36503.980000000003</v>
      </c>
      <c r="V22" s="39">
        <v>10293.11</v>
      </c>
      <c r="W22" s="39">
        <f t="shared" si="1"/>
        <v>2981.2700000000004</v>
      </c>
      <c r="X22" s="41">
        <f t="shared" si="2"/>
        <v>1.4077318431475525</v>
      </c>
      <c r="Y22" s="39"/>
      <c r="Z22" s="39">
        <f t="shared" si="3"/>
        <v>0</v>
      </c>
      <c r="AA22" s="41" t="e">
        <f t="shared" si="4"/>
        <v>#DIV/0!</v>
      </c>
      <c r="AB22" s="39">
        <v>0</v>
      </c>
      <c r="AC22" s="39">
        <f t="shared" si="5"/>
        <v>0</v>
      </c>
      <c r="AD22" s="41" t="e">
        <f t="shared" si="6"/>
        <v>#DIV/0!</v>
      </c>
      <c r="AE22" s="42">
        <f t="shared" si="7"/>
        <v>10293.11</v>
      </c>
      <c r="AF22" s="42">
        <f t="shared" si="8"/>
        <v>2981.2700000000004</v>
      </c>
      <c r="AG22" s="43">
        <f t="shared" si="9"/>
        <v>1.4077318431475525</v>
      </c>
      <c r="AH22" s="39">
        <v>9871.32</v>
      </c>
      <c r="AI22" s="39">
        <f t="shared" si="13"/>
        <v>86.539999999999054</v>
      </c>
      <c r="AJ22" s="41">
        <f t="shared" si="10"/>
        <v>1.008844348058924</v>
      </c>
      <c r="AK22" s="39"/>
      <c r="AL22" s="39">
        <f t="shared" si="14"/>
        <v>0</v>
      </c>
      <c r="AM22" s="41" t="e">
        <f t="shared" si="15"/>
        <v>#DIV/0!</v>
      </c>
      <c r="AN22" s="39">
        <v>0</v>
      </c>
      <c r="AO22" s="39">
        <f t="shared" si="16"/>
        <v>0</v>
      </c>
      <c r="AP22" s="39" t="e">
        <f t="shared" si="17"/>
        <v>#DIV/0!</v>
      </c>
      <c r="AQ22" s="44">
        <f t="shared" si="18"/>
        <v>20164.43</v>
      </c>
      <c r="AR22" s="44">
        <f t="shared" si="19"/>
        <v>3067.8099999999977</v>
      </c>
      <c r="AS22" s="45">
        <f t="shared" si="20"/>
        <v>1.1794395617379341</v>
      </c>
      <c r="AT22" s="39">
        <v>9871.32</v>
      </c>
      <c r="AU22" s="39">
        <f t="shared" si="40"/>
        <v>177.39999999999964</v>
      </c>
      <c r="AV22" s="41">
        <f t="shared" si="41"/>
        <v>1.018300130391008</v>
      </c>
      <c r="AW22" s="39">
        <v>0</v>
      </c>
      <c r="AX22" s="39">
        <f t="shared" si="23"/>
        <v>0</v>
      </c>
      <c r="AY22" s="41" t="e">
        <f t="shared" si="24"/>
        <v>#DIV/0!</v>
      </c>
      <c r="AZ22" s="39">
        <v>0</v>
      </c>
      <c r="BA22" s="39">
        <f t="shared" si="25"/>
        <v>0</v>
      </c>
      <c r="BB22" s="41" t="e">
        <f t="shared" si="26"/>
        <v>#DIV/0!</v>
      </c>
      <c r="BC22" s="44">
        <f t="shared" si="27"/>
        <v>30035.75</v>
      </c>
      <c r="BD22" s="44">
        <f t="shared" si="28"/>
        <v>3245.2099999999991</v>
      </c>
      <c r="BE22" s="45">
        <f t="shared" si="29"/>
        <v>1.1211326834024249</v>
      </c>
      <c r="BF22" s="39">
        <v>9871.32</v>
      </c>
      <c r="BG22" s="39">
        <f t="shared" si="30"/>
        <v>157.8799999999992</v>
      </c>
      <c r="BH22" s="41">
        <f t="shared" si="31"/>
        <v>1.0162537679750943</v>
      </c>
      <c r="BI22" s="39">
        <v>0</v>
      </c>
      <c r="BJ22" s="39">
        <f t="shared" si="32"/>
        <v>0</v>
      </c>
      <c r="BK22" s="41" t="e">
        <f t="shared" si="33"/>
        <v>#DIV/0!</v>
      </c>
      <c r="BL22" s="39">
        <v>0</v>
      </c>
      <c r="BM22" s="39">
        <f t="shared" si="34"/>
        <v>0</v>
      </c>
      <c r="BN22" s="41" t="e">
        <f t="shared" si="35"/>
        <v>#DIV/0!</v>
      </c>
      <c r="BO22" s="44">
        <f t="shared" si="36"/>
        <v>39907.07</v>
      </c>
      <c r="BP22" s="44">
        <f t="shared" si="37"/>
        <v>3403.0899999999965</v>
      </c>
      <c r="BQ22" s="45">
        <f t="shared" si="38"/>
        <v>1.0932251770902788</v>
      </c>
    </row>
    <row r="23" spans="1:69" ht="19.5" x14ac:dyDescent="0.2">
      <c r="A23" s="34">
        <v>8</v>
      </c>
      <c r="B23" s="35" t="s">
        <v>59</v>
      </c>
      <c r="C23" s="36">
        <v>7707049388</v>
      </c>
      <c r="D23" s="37" t="s">
        <v>55</v>
      </c>
      <c r="E23" s="38" t="s">
        <v>56</v>
      </c>
      <c r="F23" s="39">
        <v>5075.6899999999996</v>
      </c>
      <c r="G23" s="39">
        <v>0</v>
      </c>
      <c r="H23" s="39">
        <v>0</v>
      </c>
      <c r="I23" s="40">
        <f t="shared" si="0"/>
        <v>5075.6899999999996</v>
      </c>
      <c r="J23" s="39">
        <v>8403.51</v>
      </c>
      <c r="K23" s="39">
        <v>0</v>
      </c>
      <c r="L23" s="39">
        <v>0</v>
      </c>
      <c r="M23" s="40">
        <f t="shared" si="11"/>
        <v>13479.2</v>
      </c>
      <c r="N23" s="39">
        <v>5336.27</v>
      </c>
      <c r="O23" s="39">
        <v>0</v>
      </c>
      <c r="P23" s="39">
        <v>0</v>
      </c>
      <c r="Q23" s="40">
        <f t="shared" si="12"/>
        <v>18815.47</v>
      </c>
      <c r="R23" s="39">
        <v>5336.27</v>
      </c>
      <c r="S23" s="39">
        <v>0</v>
      </c>
      <c r="T23" s="39">
        <v>0</v>
      </c>
      <c r="U23" s="40">
        <f t="shared" si="39"/>
        <v>24151.74</v>
      </c>
      <c r="V23" s="39">
        <v>5336.27</v>
      </c>
      <c r="W23" s="39">
        <f t="shared" si="1"/>
        <v>260.58000000000084</v>
      </c>
      <c r="X23" s="41">
        <f t="shared" si="2"/>
        <v>1.0513388327498332</v>
      </c>
      <c r="Y23" s="39"/>
      <c r="Z23" s="39">
        <f t="shared" si="3"/>
        <v>0</v>
      </c>
      <c r="AA23" s="41" t="e">
        <f t="shared" si="4"/>
        <v>#DIV/0!</v>
      </c>
      <c r="AB23" s="39">
        <v>0</v>
      </c>
      <c r="AC23" s="39">
        <f t="shared" si="5"/>
        <v>0</v>
      </c>
      <c r="AD23" s="41" t="e">
        <f t="shared" si="6"/>
        <v>#DIV/0!</v>
      </c>
      <c r="AE23" s="42">
        <f t="shared" si="7"/>
        <v>5336.27</v>
      </c>
      <c r="AF23" s="42">
        <f t="shared" si="8"/>
        <v>260.58000000000084</v>
      </c>
      <c r="AG23" s="43">
        <f t="shared" si="9"/>
        <v>1.0513388327498332</v>
      </c>
      <c r="AH23" s="39">
        <v>5336.27</v>
      </c>
      <c r="AI23" s="39">
        <f t="shared" si="13"/>
        <v>-3067.24</v>
      </c>
      <c r="AJ23" s="41">
        <f t="shared" si="10"/>
        <v>0.63500489676337624</v>
      </c>
      <c r="AK23" s="39"/>
      <c r="AL23" s="39">
        <f t="shared" si="14"/>
        <v>0</v>
      </c>
      <c r="AM23" s="41" t="e">
        <f t="shared" si="15"/>
        <v>#DIV/0!</v>
      </c>
      <c r="AN23" s="39">
        <v>0</v>
      </c>
      <c r="AO23" s="39">
        <f t="shared" si="16"/>
        <v>0</v>
      </c>
      <c r="AP23" s="39" t="e">
        <f t="shared" si="17"/>
        <v>#DIV/0!</v>
      </c>
      <c r="AQ23" s="44">
        <f t="shared" si="18"/>
        <v>10672.54</v>
      </c>
      <c r="AR23" s="44">
        <f t="shared" si="19"/>
        <v>-2806.66</v>
      </c>
      <c r="AS23" s="45">
        <f t="shared" si="20"/>
        <v>0.79177844382455931</v>
      </c>
      <c r="AT23" s="39">
        <v>5336.27</v>
      </c>
      <c r="AU23" s="39">
        <f t="shared" si="40"/>
        <v>0</v>
      </c>
      <c r="AV23" s="41">
        <f t="shared" si="41"/>
        <v>1</v>
      </c>
      <c r="AW23" s="39">
        <v>0</v>
      </c>
      <c r="AX23" s="39">
        <f t="shared" si="23"/>
        <v>0</v>
      </c>
      <c r="AY23" s="41" t="e">
        <f t="shared" si="24"/>
        <v>#DIV/0!</v>
      </c>
      <c r="AZ23" s="39">
        <v>0</v>
      </c>
      <c r="BA23" s="39">
        <f t="shared" si="25"/>
        <v>0</v>
      </c>
      <c r="BB23" s="41" t="e">
        <f t="shared" si="26"/>
        <v>#DIV/0!</v>
      </c>
      <c r="BC23" s="44">
        <f t="shared" si="27"/>
        <v>16008.810000000001</v>
      </c>
      <c r="BD23" s="44">
        <f t="shared" si="28"/>
        <v>-2806.66</v>
      </c>
      <c r="BE23" s="45">
        <f t="shared" si="29"/>
        <v>0.85083232042569223</v>
      </c>
      <c r="BF23" s="39">
        <v>5336.27</v>
      </c>
      <c r="BG23" s="39">
        <f t="shared" si="30"/>
        <v>0</v>
      </c>
      <c r="BH23" s="41">
        <f t="shared" si="31"/>
        <v>1</v>
      </c>
      <c r="BI23" s="39">
        <v>0</v>
      </c>
      <c r="BJ23" s="39">
        <f t="shared" si="32"/>
        <v>0</v>
      </c>
      <c r="BK23" s="41" t="e">
        <f t="shared" si="33"/>
        <v>#DIV/0!</v>
      </c>
      <c r="BL23" s="39">
        <v>0</v>
      </c>
      <c r="BM23" s="39">
        <f t="shared" si="34"/>
        <v>0</v>
      </c>
      <c r="BN23" s="41" t="e">
        <f t="shared" si="35"/>
        <v>#DIV/0!</v>
      </c>
      <c r="BO23" s="44">
        <f t="shared" si="36"/>
        <v>21345.08</v>
      </c>
      <c r="BP23" s="44">
        <f t="shared" si="37"/>
        <v>-2806.66</v>
      </c>
      <c r="BQ23" s="45">
        <f t="shared" si="38"/>
        <v>0.88379056747050111</v>
      </c>
    </row>
    <row r="24" spans="1:69" ht="22.5" x14ac:dyDescent="0.2">
      <c r="A24" s="34">
        <v>9</v>
      </c>
      <c r="B24" s="35" t="s">
        <v>60</v>
      </c>
      <c r="C24" s="36">
        <v>7707083893</v>
      </c>
      <c r="D24" s="37" t="s">
        <v>55</v>
      </c>
      <c r="E24" s="38" t="s">
        <v>56</v>
      </c>
      <c r="F24" s="39">
        <v>9399.26</v>
      </c>
      <c r="G24" s="39">
        <v>0</v>
      </c>
      <c r="H24" s="39">
        <v>0</v>
      </c>
      <c r="I24" s="40">
        <f t="shared" si="0"/>
        <v>9399.26</v>
      </c>
      <c r="J24" s="39">
        <v>4941.67</v>
      </c>
      <c r="K24" s="39">
        <v>0</v>
      </c>
      <c r="L24" s="39">
        <v>0</v>
      </c>
      <c r="M24" s="40">
        <f t="shared" si="11"/>
        <v>14340.93</v>
      </c>
      <c r="N24" s="39">
        <v>4941.67</v>
      </c>
      <c r="O24" s="39">
        <v>0</v>
      </c>
      <c r="P24" s="39">
        <v>0</v>
      </c>
      <c r="Q24" s="40">
        <f t="shared" si="12"/>
        <v>19282.599999999999</v>
      </c>
      <c r="R24" s="39">
        <v>4941.67</v>
      </c>
      <c r="S24" s="39">
        <v>0</v>
      </c>
      <c r="T24" s="39">
        <v>0</v>
      </c>
      <c r="U24" s="40">
        <f t="shared" si="39"/>
        <v>24224.269999999997</v>
      </c>
      <c r="V24" s="39">
        <v>4941.67</v>
      </c>
      <c r="W24" s="39">
        <f t="shared" si="1"/>
        <v>-4457.59</v>
      </c>
      <c r="X24" s="41">
        <f t="shared" si="2"/>
        <v>0.52575096337371241</v>
      </c>
      <c r="Y24" s="39"/>
      <c r="Z24" s="39">
        <f t="shared" si="3"/>
        <v>0</v>
      </c>
      <c r="AA24" s="41" t="e">
        <f t="shared" si="4"/>
        <v>#DIV/0!</v>
      </c>
      <c r="AB24" s="39">
        <v>0</v>
      </c>
      <c r="AC24" s="39">
        <f t="shared" si="5"/>
        <v>0</v>
      </c>
      <c r="AD24" s="41" t="e">
        <f t="shared" si="6"/>
        <v>#DIV/0!</v>
      </c>
      <c r="AE24" s="42">
        <f t="shared" si="7"/>
        <v>4941.67</v>
      </c>
      <c r="AF24" s="42">
        <f t="shared" si="8"/>
        <v>-4457.59</v>
      </c>
      <c r="AG24" s="43">
        <f t="shared" si="9"/>
        <v>0.52575096337371241</v>
      </c>
      <c r="AH24" s="39">
        <v>4941.67</v>
      </c>
      <c r="AI24" s="39">
        <f t="shared" si="13"/>
        <v>0</v>
      </c>
      <c r="AJ24" s="41">
        <f t="shared" si="10"/>
        <v>1</v>
      </c>
      <c r="AK24" s="39"/>
      <c r="AL24" s="39">
        <f t="shared" si="14"/>
        <v>0</v>
      </c>
      <c r="AM24" s="41" t="e">
        <f t="shared" si="15"/>
        <v>#DIV/0!</v>
      </c>
      <c r="AN24" s="39">
        <v>0</v>
      </c>
      <c r="AO24" s="39">
        <f t="shared" si="16"/>
        <v>0</v>
      </c>
      <c r="AP24" s="39" t="e">
        <f t="shared" si="17"/>
        <v>#DIV/0!</v>
      </c>
      <c r="AQ24" s="44">
        <f t="shared" si="18"/>
        <v>9883.34</v>
      </c>
      <c r="AR24" s="44">
        <f t="shared" si="19"/>
        <v>-4457.59</v>
      </c>
      <c r="AS24" s="45">
        <f t="shared" si="20"/>
        <v>0.68917008869020346</v>
      </c>
      <c r="AT24" s="39">
        <v>4941.67</v>
      </c>
      <c r="AU24" s="39">
        <f t="shared" si="40"/>
        <v>0</v>
      </c>
      <c r="AV24" s="41">
        <f t="shared" si="41"/>
        <v>1</v>
      </c>
      <c r="AW24" s="39">
        <v>0</v>
      </c>
      <c r="AX24" s="39">
        <f t="shared" si="23"/>
        <v>0</v>
      </c>
      <c r="AY24" s="41" t="e">
        <f t="shared" si="24"/>
        <v>#DIV/0!</v>
      </c>
      <c r="AZ24" s="39">
        <v>0</v>
      </c>
      <c r="BA24" s="39">
        <f t="shared" si="25"/>
        <v>0</v>
      </c>
      <c r="BB24" s="41" t="e">
        <f t="shared" si="26"/>
        <v>#DIV/0!</v>
      </c>
      <c r="BC24" s="44">
        <f t="shared" si="27"/>
        <v>14825.01</v>
      </c>
      <c r="BD24" s="44">
        <f t="shared" si="28"/>
        <v>-4457.5899999999983</v>
      </c>
      <c r="BE24" s="45">
        <f t="shared" si="29"/>
        <v>0.76882837376702318</v>
      </c>
      <c r="BF24" s="39">
        <v>4941.67</v>
      </c>
      <c r="BG24" s="39">
        <f t="shared" si="30"/>
        <v>0</v>
      </c>
      <c r="BH24" s="41">
        <f t="shared" si="31"/>
        <v>1</v>
      </c>
      <c r="BI24" s="39">
        <v>0</v>
      </c>
      <c r="BJ24" s="39">
        <f t="shared" si="32"/>
        <v>0</v>
      </c>
      <c r="BK24" s="41" t="e">
        <f t="shared" si="33"/>
        <v>#DIV/0!</v>
      </c>
      <c r="BL24" s="39">
        <v>0</v>
      </c>
      <c r="BM24" s="39">
        <f t="shared" si="34"/>
        <v>0</v>
      </c>
      <c r="BN24" s="41" t="e">
        <f t="shared" si="35"/>
        <v>#DIV/0!</v>
      </c>
      <c r="BO24" s="44">
        <f t="shared" si="36"/>
        <v>19766.68</v>
      </c>
      <c r="BP24" s="44">
        <f t="shared" si="37"/>
        <v>-4457.5899999999965</v>
      </c>
      <c r="BQ24" s="45">
        <f t="shared" si="38"/>
        <v>0.81598661177405973</v>
      </c>
    </row>
    <row r="25" spans="1:69" ht="22.5" x14ac:dyDescent="0.2">
      <c r="A25" s="34">
        <v>10</v>
      </c>
      <c r="B25" s="35" t="s">
        <v>52</v>
      </c>
      <c r="C25" s="36">
        <v>7708503727</v>
      </c>
      <c r="D25" s="37" t="s">
        <v>55</v>
      </c>
      <c r="E25" s="38" t="s">
        <v>56</v>
      </c>
      <c r="F25" s="39">
        <v>0</v>
      </c>
      <c r="G25" s="39">
        <v>0</v>
      </c>
      <c r="H25" s="39">
        <v>0</v>
      </c>
      <c r="I25" s="40">
        <f t="shared" si="0"/>
        <v>0</v>
      </c>
      <c r="J25" s="46">
        <v>29379.05</v>
      </c>
      <c r="K25" s="39">
        <v>0</v>
      </c>
      <c r="L25" s="39">
        <v>0</v>
      </c>
      <c r="M25" s="40">
        <f t="shared" si="11"/>
        <v>29379.05</v>
      </c>
      <c r="N25" s="39">
        <v>0</v>
      </c>
      <c r="O25" s="39">
        <v>0</v>
      </c>
      <c r="P25" s="39">
        <v>0</v>
      </c>
      <c r="Q25" s="40">
        <f t="shared" si="12"/>
        <v>29379.05</v>
      </c>
      <c r="R25" s="39">
        <v>0</v>
      </c>
      <c r="S25" s="39">
        <v>0</v>
      </c>
      <c r="T25" s="39">
        <v>0</v>
      </c>
      <c r="U25" s="40">
        <f t="shared" si="39"/>
        <v>29379.05</v>
      </c>
      <c r="V25" s="39"/>
      <c r="W25" s="39">
        <f t="shared" si="1"/>
        <v>0</v>
      </c>
      <c r="X25" s="41" t="e">
        <f t="shared" si="2"/>
        <v>#DIV/0!</v>
      </c>
      <c r="Y25" s="39"/>
      <c r="Z25" s="39">
        <f t="shared" si="3"/>
        <v>0</v>
      </c>
      <c r="AA25" s="41" t="e">
        <f t="shared" si="4"/>
        <v>#DIV/0!</v>
      </c>
      <c r="AB25" s="39"/>
      <c r="AC25" s="39">
        <f t="shared" si="5"/>
        <v>0</v>
      </c>
      <c r="AD25" s="41" t="e">
        <f t="shared" si="6"/>
        <v>#DIV/0!</v>
      </c>
      <c r="AE25" s="42">
        <f t="shared" si="7"/>
        <v>0</v>
      </c>
      <c r="AF25" s="42">
        <f t="shared" si="8"/>
        <v>0</v>
      </c>
      <c r="AG25" s="43" t="e">
        <f t="shared" si="9"/>
        <v>#DIV/0!</v>
      </c>
      <c r="AH25" s="39"/>
      <c r="AI25" s="39">
        <f t="shared" si="13"/>
        <v>-29379.05</v>
      </c>
      <c r="AJ25" s="41">
        <f t="shared" si="10"/>
        <v>0</v>
      </c>
      <c r="AK25" s="39"/>
      <c r="AL25" s="39">
        <f t="shared" si="14"/>
        <v>0</v>
      </c>
      <c r="AM25" s="41" t="e">
        <f t="shared" si="15"/>
        <v>#DIV/0!</v>
      </c>
      <c r="AN25" s="39">
        <v>0</v>
      </c>
      <c r="AO25" s="39">
        <f t="shared" si="16"/>
        <v>0</v>
      </c>
      <c r="AP25" s="39" t="e">
        <f t="shared" si="17"/>
        <v>#DIV/0!</v>
      </c>
      <c r="AQ25" s="44">
        <f t="shared" si="18"/>
        <v>0</v>
      </c>
      <c r="AR25" s="44">
        <f t="shared" si="19"/>
        <v>-29379.05</v>
      </c>
      <c r="AS25" s="45">
        <f t="shared" si="20"/>
        <v>0</v>
      </c>
      <c r="AT25" s="39">
        <v>0</v>
      </c>
      <c r="AU25" s="39">
        <f t="shared" si="40"/>
        <v>0</v>
      </c>
      <c r="AV25" s="41" t="e">
        <f t="shared" si="41"/>
        <v>#DIV/0!</v>
      </c>
      <c r="AW25" s="39">
        <v>0</v>
      </c>
      <c r="AX25" s="39">
        <f t="shared" si="23"/>
        <v>0</v>
      </c>
      <c r="AY25" s="41" t="e">
        <f t="shared" si="24"/>
        <v>#DIV/0!</v>
      </c>
      <c r="AZ25" s="39">
        <v>0</v>
      </c>
      <c r="BA25" s="39">
        <f t="shared" si="25"/>
        <v>0</v>
      </c>
      <c r="BB25" s="41" t="e">
        <f t="shared" si="26"/>
        <v>#DIV/0!</v>
      </c>
      <c r="BC25" s="44">
        <f t="shared" si="27"/>
        <v>0</v>
      </c>
      <c r="BD25" s="44">
        <f t="shared" si="28"/>
        <v>-29379.05</v>
      </c>
      <c r="BE25" s="45">
        <f t="shared" si="29"/>
        <v>0</v>
      </c>
      <c r="BF25" s="39">
        <v>0</v>
      </c>
      <c r="BG25" s="39">
        <f t="shared" si="30"/>
        <v>0</v>
      </c>
      <c r="BH25" s="41" t="e">
        <f t="shared" si="31"/>
        <v>#DIV/0!</v>
      </c>
      <c r="BI25" s="39">
        <v>0</v>
      </c>
      <c r="BJ25" s="39">
        <f t="shared" si="32"/>
        <v>0</v>
      </c>
      <c r="BK25" s="41" t="e">
        <f t="shared" si="33"/>
        <v>#DIV/0!</v>
      </c>
      <c r="BL25" s="39">
        <v>0</v>
      </c>
      <c r="BM25" s="39">
        <f t="shared" si="34"/>
        <v>0</v>
      </c>
      <c r="BN25" s="41" t="e">
        <f t="shared" si="35"/>
        <v>#DIV/0!</v>
      </c>
      <c r="BO25" s="44">
        <f t="shared" si="36"/>
        <v>0</v>
      </c>
      <c r="BP25" s="44">
        <f t="shared" si="37"/>
        <v>-29379.05</v>
      </c>
      <c r="BQ25" s="45">
        <f t="shared" si="38"/>
        <v>0</v>
      </c>
    </row>
    <row r="26" spans="1:69" ht="19.5" x14ac:dyDescent="0.2">
      <c r="A26" s="34">
        <v>11</v>
      </c>
      <c r="B26" s="35" t="s">
        <v>61</v>
      </c>
      <c r="C26" s="36">
        <v>7810183813</v>
      </c>
      <c r="D26" s="37" t="s">
        <v>55</v>
      </c>
      <c r="E26" s="38" t="s">
        <v>56</v>
      </c>
      <c r="F26" s="39">
        <v>0</v>
      </c>
      <c r="G26" s="39">
        <v>0</v>
      </c>
      <c r="H26" s="39">
        <v>0</v>
      </c>
      <c r="I26" s="40">
        <f t="shared" si="0"/>
        <v>0</v>
      </c>
      <c r="J26" s="46">
        <v>0</v>
      </c>
      <c r="K26" s="39">
        <v>0</v>
      </c>
      <c r="L26" s="39">
        <v>51947.1</v>
      </c>
      <c r="M26" s="40">
        <f t="shared" si="11"/>
        <v>51947.1</v>
      </c>
      <c r="N26" s="39">
        <v>0</v>
      </c>
      <c r="O26" s="39">
        <v>0</v>
      </c>
      <c r="P26" s="39">
        <v>0</v>
      </c>
      <c r="Q26" s="40">
        <f t="shared" si="12"/>
        <v>51947.1</v>
      </c>
      <c r="R26" s="39">
        <v>0</v>
      </c>
      <c r="S26" s="39">
        <v>0</v>
      </c>
      <c r="T26" s="39">
        <v>0</v>
      </c>
      <c r="U26" s="40">
        <f t="shared" si="39"/>
        <v>51947.1</v>
      </c>
      <c r="V26" s="39"/>
      <c r="W26" s="39">
        <f t="shared" si="1"/>
        <v>0</v>
      </c>
      <c r="X26" s="41" t="e">
        <f t="shared" si="2"/>
        <v>#DIV/0!</v>
      </c>
      <c r="Y26" s="39"/>
      <c r="Z26" s="39">
        <f t="shared" si="3"/>
        <v>0</v>
      </c>
      <c r="AA26" s="41" t="e">
        <f t="shared" si="4"/>
        <v>#DIV/0!</v>
      </c>
      <c r="AB26" s="39"/>
      <c r="AC26" s="39">
        <f t="shared" si="5"/>
        <v>0</v>
      </c>
      <c r="AD26" s="41" t="e">
        <f t="shared" si="6"/>
        <v>#DIV/0!</v>
      </c>
      <c r="AE26" s="42">
        <f t="shared" si="7"/>
        <v>0</v>
      </c>
      <c r="AF26" s="42">
        <f t="shared" si="8"/>
        <v>0</v>
      </c>
      <c r="AG26" s="43" t="e">
        <f t="shared" si="9"/>
        <v>#DIV/0!</v>
      </c>
      <c r="AH26" s="39"/>
      <c r="AI26" s="39">
        <f t="shared" si="13"/>
        <v>0</v>
      </c>
      <c r="AJ26" s="41" t="e">
        <f t="shared" si="10"/>
        <v>#DIV/0!</v>
      </c>
      <c r="AK26" s="39"/>
      <c r="AL26" s="39">
        <f t="shared" si="14"/>
        <v>0</v>
      </c>
      <c r="AM26" s="41" t="e">
        <f t="shared" si="15"/>
        <v>#DIV/0!</v>
      </c>
      <c r="AN26" s="39">
        <v>0</v>
      </c>
      <c r="AO26" s="39">
        <f t="shared" si="16"/>
        <v>-51947.1</v>
      </c>
      <c r="AP26" s="39">
        <f t="shared" si="17"/>
        <v>0</v>
      </c>
      <c r="AQ26" s="44">
        <f t="shared" si="18"/>
        <v>0</v>
      </c>
      <c r="AR26" s="44">
        <f t="shared" si="19"/>
        <v>-51947.1</v>
      </c>
      <c r="AS26" s="45">
        <f t="shared" si="20"/>
        <v>0</v>
      </c>
      <c r="AT26" s="39">
        <v>0</v>
      </c>
      <c r="AU26" s="39">
        <f t="shared" si="40"/>
        <v>0</v>
      </c>
      <c r="AV26" s="41" t="e">
        <f t="shared" si="41"/>
        <v>#DIV/0!</v>
      </c>
      <c r="AW26" s="39">
        <v>0</v>
      </c>
      <c r="AX26" s="39">
        <f t="shared" si="23"/>
        <v>0</v>
      </c>
      <c r="AY26" s="41" t="e">
        <f t="shared" si="24"/>
        <v>#DIV/0!</v>
      </c>
      <c r="AZ26" s="39">
        <v>0</v>
      </c>
      <c r="BA26" s="39">
        <f t="shared" si="25"/>
        <v>0</v>
      </c>
      <c r="BB26" s="41" t="e">
        <f t="shared" si="26"/>
        <v>#DIV/0!</v>
      </c>
      <c r="BC26" s="44">
        <f t="shared" si="27"/>
        <v>0</v>
      </c>
      <c r="BD26" s="44">
        <f t="shared" si="28"/>
        <v>-51947.1</v>
      </c>
      <c r="BE26" s="45">
        <f t="shared" si="29"/>
        <v>0</v>
      </c>
      <c r="BF26" s="39">
        <v>0</v>
      </c>
      <c r="BG26" s="39">
        <f t="shared" si="30"/>
        <v>0</v>
      </c>
      <c r="BH26" s="41" t="e">
        <f t="shared" si="31"/>
        <v>#DIV/0!</v>
      </c>
      <c r="BI26" s="39">
        <v>0</v>
      </c>
      <c r="BJ26" s="39">
        <f t="shared" si="32"/>
        <v>0</v>
      </c>
      <c r="BK26" s="41" t="e">
        <f t="shared" si="33"/>
        <v>#DIV/0!</v>
      </c>
      <c r="BL26" s="39">
        <v>0</v>
      </c>
      <c r="BM26" s="39">
        <f t="shared" si="34"/>
        <v>0</v>
      </c>
      <c r="BN26" s="41" t="e">
        <f t="shared" si="35"/>
        <v>#DIV/0!</v>
      </c>
      <c r="BO26" s="44">
        <f t="shared" si="36"/>
        <v>0</v>
      </c>
      <c r="BP26" s="44">
        <f t="shared" si="37"/>
        <v>-51947.1</v>
      </c>
      <c r="BQ26" s="45">
        <f t="shared" si="38"/>
        <v>0</v>
      </c>
    </row>
    <row r="27" spans="1:69" ht="22.5" x14ac:dyDescent="0.2">
      <c r="A27" s="34">
        <v>12</v>
      </c>
      <c r="B27" s="35" t="s">
        <v>62</v>
      </c>
      <c r="C27" s="36">
        <v>1001036450</v>
      </c>
      <c r="D27" s="37" t="s">
        <v>55</v>
      </c>
      <c r="E27" s="38" t="s">
        <v>56</v>
      </c>
      <c r="F27" s="39">
        <v>0</v>
      </c>
      <c r="G27" s="39">
        <v>0</v>
      </c>
      <c r="H27" s="39">
        <v>0</v>
      </c>
      <c r="I27" s="40">
        <f t="shared" si="0"/>
        <v>0</v>
      </c>
      <c r="J27" s="46">
        <v>0</v>
      </c>
      <c r="K27" s="39">
        <v>0</v>
      </c>
      <c r="L27" s="39">
        <v>0</v>
      </c>
      <c r="M27" s="40">
        <f t="shared" si="11"/>
        <v>0</v>
      </c>
      <c r="N27" s="39">
        <v>20243.8</v>
      </c>
      <c r="O27" s="39">
        <v>0</v>
      </c>
      <c r="P27" s="39">
        <v>0</v>
      </c>
      <c r="Q27" s="40">
        <f t="shared" si="12"/>
        <v>20243.8</v>
      </c>
      <c r="R27" s="39">
        <v>0</v>
      </c>
      <c r="S27" s="39">
        <v>0</v>
      </c>
      <c r="T27" s="39">
        <v>10121.9</v>
      </c>
      <c r="U27" s="40">
        <f t="shared" si="39"/>
        <v>30365.699999999997</v>
      </c>
      <c r="V27" s="39"/>
      <c r="W27" s="39">
        <f t="shared" si="1"/>
        <v>0</v>
      </c>
      <c r="X27" s="41" t="e">
        <f t="shared" si="2"/>
        <v>#DIV/0!</v>
      </c>
      <c r="Y27" s="39"/>
      <c r="Z27" s="39">
        <f t="shared" si="3"/>
        <v>0</v>
      </c>
      <c r="AA27" s="41" t="e">
        <f t="shared" si="4"/>
        <v>#DIV/0!</v>
      </c>
      <c r="AB27" s="39"/>
      <c r="AC27" s="39">
        <f t="shared" si="5"/>
        <v>0</v>
      </c>
      <c r="AD27" s="41" t="e">
        <f t="shared" si="6"/>
        <v>#DIV/0!</v>
      </c>
      <c r="AE27" s="42">
        <f t="shared" si="7"/>
        <v>0</v>
      </c>
      <c r="AF27" s="42">
        <f t="shared" si="8"/>
        <v>0</v>
      </c>
      <c r="AG27" s="43" t="e">
        <f t="shared" si="9"/>
        <v>#DIV/0!</v>
      </c>
      <c r="AH27" s="39">
        <v>10121.9</v>
      </c>
      <c r="AI27" s="39">
        <f t="shared" si="13"/>
        <v>10121.9</v>
      </c>
      <c r="AJ27" s="41" t="e">
        <f t="shared" si="10"/>
        <v>#DIV/0!</v>
      </c>
      <c r="AK27" s="39"/>
      <c r="AL27" s="39">
        <f t="shared" si="14"/>
        <v>0</v>
      </c>
      <c r="AM27" s="41" t="e">
        <f t="shared" si="15"/>
        <v>#DIV/0!</v>
      </c>
      <c r="AN27" s="39">
        <v>0</v>
      </c>
      <c r="AO27" s="39">
        <f t="shared" si="16"/>
        <v>0</v>
      </c>
      <c r="AP27" s="39" t="e">
        <f t="shared" si="17"/>
        <v>#DIV/0!</v>
      </c>
      <c r="AQ27" s="44">
        <f t="shared" si="18"/>
        <v>10121.9</v>
      </c>
      <c r="AR27" s="44">
        <f t="shared" si="19"/>
        <v>10121.9</v>
      </c>
      <c r="AS27" s="45" t="e">
        <f t="shared" si="20"/>
        <v>#DIV/0!</v>
      </c>
      <c r="AT27" s="39">
        <v>0</v>
      </c>
      <c r="AU27" s="39">
        <f t="shared" si="40"/>
        <v>-20243.8</v>
      </c>
      <c r="AV27" s="41">
        <f t="shared" si="41"/>
        <v>0</v>
      </c>
      <c r="AW27" s="39">
        <v>20243.810000000001</v>
      </c>
      <c r="AX27" s="39">
        <f t="shared" si="23"/>
        <v>20243.810000000001</v>
      </c>
      <c r="AY27" s="41" t="e">
        <f t="shared" si="24"/>
        <v>#DIV/0!</v>
      </c>
      <c r="AZ27" s="39">
        <v>0</v>
      </c>
      <c r="BA27" s="39">
        <f t="shared" si="25"/>
        <v>0</v>
      </c>
      <c r="BB27" s="41" t="e">
        <f t="shared" si="26"/>
        <v>#DIV/0!</v>
      </c>
      <c r="BC27" s="44">
        <f t="shared" si="27"/>
        <v>30365.71</v>
      </c>
      <c r="BD27" s="44">
        <f t="shared" si="28"/>
        <v>10121.91</v>
      </c>
      <c r="BE27" s="45">
        <f t="shared" si="29"/>
        <v>1.5000004939784033</v>
      </c>
      <c r="BF27" s="39">
        <v>0</v>
      </c>
      <c r="BG27" s="39">
        <f t="shared" si="30"/>
        <v>0</v>
      </c>
      <c r="BH27" s="41" t="e">
        <f t="shared" si="31"/>
        <v>#DIV/0!</v>
      </c>
      <c r="BI27" s="39">
        <v>0</v>
      </c>
      <c r="BJ27" s="39">
        <f t="shared" si="32"/>
        <v>0</v>
      </c>
      <c r="BK27" s="41" t="e">
        <f t="shared" si="33"/>
        <v>#DIV/0!</v>
      </c>
      <c r="BL27" s="39">
        <v>0</v>
      </c>
      <c r="BM27" s="39">
        <f t="shared" si="34"/>
        <v>-10121.9</v>
      </c>
      <c r="BN27" s="41">
        <f t="shared" si="35"/>
        <v>0</v>
      </c>
      <c r="BO27" s="44">
        <f t="shared" si="36"/>
        <v>30365.71</v>
      </c>
      <c r="BP27" s="44">
        <f t="shared" si="37"/>
        <v>1.0000000002037268E-2</v>
      </c>
      <c r="BQ27" s="45">
        <f t="shared" si="38"/>
        <v>1.0000003293189357</v>
      </c>
    </row>
    <row r="28" spans="1:69" ht="20.25" thickBot="1" x14ac:dyDescent="0.25">
      <c r="A28" s="50">
        <v>13</v>
      </c>
      <c r="B28" s="51" t="s">
        <v>47</v>
      </c>
      <c r="C28" s="52">
        <v>1012004844</v>
      </c>
      <c r="D28" s="53" t="s">
        <v>55</v>
      </c>
      <c r="E28" s="54" t="s">
        <v>56</v>
      </c>
      <c r="F28" s="55"/>
      <c r="G28" s="55"/>
      <c r="H28" s="55"/>
      <c r="I28" s="56">
        <f t="shared" si="0"/>
        <v>0</v>
      </c>
      <c r="J28" s="57"/>
      <c r="K28" s="55"/>
      <c r="L28" s="55"/>
      <c r="M28" s="56">
        <f t="shared" si="11"/>
        <v>0</v>
      </c>
      <c r="N28" s="55"/>
      <c r="O28" s="55"/>
      <c r="P28" s="55"/>
      <c r="Q28" s="56">
        <f t="shared" si="12"/>
        <v>0</v>
      </c>
      <c r="R28" s="55"/>
      <c r="S28" s="55"/>
      <c r="T28" s="55"/>
      <c r="U28" s="56">
        <f t="shared" si="39"/>
        <v>0</v>
      </c>
      <c r="V28" s="55"/>
      <c r="W28" s="55">
        <f t="shared" si="1"/>
        <v>0</v>
      </c>
      <c r="X28" s="58" t="e">
        <f t="shared" si="2"/>
        <v>#DIV/0!</v>
      </c>
      <c r="Y28" s="55"/>
      <c r="Z28" s="55">
        <f t="shared" si="3"/>
        <v>0</v>
      </c>
      <c r="AA28" s="58" t="e">
        <f t="shared" si="4"/>
        <v>#DIV/0!</v>
      </c>
      <c r="AB28" s="55"/>
      <c r="AC28" s="55">
        <f t="shared" si="5"/>
        <v>0</v>
      </c>
      <c r="AD28" s="58" t="e">
        <f t="shared" si="6"/>
        <v>#DIV/0!</v>
      </c>
      <c r="AE28" s="59">
        <f t="shared" si="7"/>
        <v>0</v>
      </c>
      <c r="AF28" s="59">
        <f t="shared" si="8"/>
        <v>0</v>
      </c>
      <c r="AG28" s="60" t="e">
        <f t="shared" si="9"/>
        <v>#DIV/0!</v>
      </c>
      <c r="AH28" s="55"/>
      <c r="AI28" s="55">
        <f t="shared" si="13"/>
        <v>0</v>
      </c>
      <c r="AJ28" s="58" t="e">
        <f t="shared" si="10"/>
        <v>#DIV/0!</v>
      </c>
      <c r="AK28" s="55"/>
      <c r="AL28" s="55">
        <f t="shared" si="14"/>
        <v>0</v>
      </c>
      <c r="AM28" s="58" t="e">
        <f t="shared" si="15"/>
        <v>#DIV/0!</v>
      </c>
      <c r="AN28" s="55">
        <v>13567</v>
      </c>
      <c r="AO28" s="55">
        <f t="shared" si="16"/>
        <v>13567</v>
      </c>
      <c r="AP28" s="55" t="e">
        <f t="shared" si="17"/>
        <v>#DIV/0!</v>
      </c>
      <c r="AQ28" s="61">
        <f t="shared" si="18"/>
        <v>13567</v>
      </c>
      <c r="AR28" s="61">
        <f t="shared" si="19"/>
        <v>13567</v>
      </c>
      <c r="AS28" s="62" t="e">
        <f t="shared" si="20"/>
        <v>#DIV/0!</v>
      </c>
      <c r="AT28" s="55">
        <v>0</v>
      </c>
      <c r="AU28" s="55">
        <f t="shared" si="40"/>
        <v>0</v>
      </c>
      <c r="AV28" s="58" t="e">
        <f t="shared" si="41"/>
        <v>#DIV/0!</v>
      </c>
      <c r="AW28" s="55">
        <v>27200</v>
      </c>
      <c r="AX28" s="55">
        <f t="shared" si="23"/>
        <v>27200</v>
      </c>
      <c r="AY28" s="58" t="e">
        <f t="shared" si="24"/>
        <v>#DIV/0!</v>
      </c>
      <c r="AZ28" s="55">
        <v>0</v>
      </c>
      <c r="BA28" s="55">
        <f t="shared" si="25"/>
        <v>0</v>
      </c>
      <c r="BB28" s="58" t="e">
        <f t="shared" si="26"/>
        <v>#DIV/0!</v>
      </c>
      <c r="BC28" s="61">
        <f t="shared" si="27"/>
        <v>40767</v>
      </c>
      <c r="BD28" s="61">
        <f t="shared" si="28"/>
        <v>40767</v>
      </c>
      <c r="BE28" s="62" t="e">
        <f t="shared" si="29"/>
        <v>#DIV/0!</v>
      </c>
      <c r="BF28" s="55">
        <v>0</v>
      </c>
      <c r="BG28" s="55">
        <f t="shared" si="30"/>
        <v>0</v>
      </c>
      <c r="BH28" s="58" t="e">
        <f t="shared" si="31"/>
        <v>#DIV/0!</v>
      </c>
      <c r="BI28" s="55">
        <v>33</v>
      </c>
      <c r="BJ28" s="55">
        <f t="shared" si="32"/>
        <v>33</v>
      </c>
      <c r="BK28" s="58" t="e">
        <f t="shared" si="33"/>
        <v>#DIV/0!</v>
      </c>
      <c r="BL28" s="55"/>
      <c r="BM28" s="55">
        <f t="shared" si="34"/>
        <v>0</v>
      </c>
      <c r="BN28" s="58" t="e">
        <f t="shared" si="35"/>
        <v>#DIV/0!</v>
      </c>
      <c r="BO28" s="61">
        <f t="shared" si="36"/>
        <v>40800</v>
      </c>
      <c r="BP28" s="61">
        <f t="shared" si="37"/>
        <v>40800</v>
      </c>
      <c r="BQ28" s="62" t="e">
        <f t="shared" si="38"/>
        <v>#DIV/0!</v>
      </c>
    </row>
    <row r="29" spans="1:69" ht="12" thickBot="1" x14ac:dyDescent="0.25">
      <c r="A29" s="63"/>
      <c r="B29" s="64" t="s">
        <v>66</v>
      </c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5">
        <f>SUM(U15:U28)</f>
        <v>1077409.2</v>
      </c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5">
        <f>SUM(BO15:BO28)</f>
        <v>1229914.81</v>
      </c>
      <c r="BP29" s="65">
        <f>BO29-U29</f>
        <v>152505.6100000001</v>
      </c>
      <c r="BQ29" s="66">
        <f>BO29/U29</f>
        <v>1.1415484571692911</v>
      </c>
    </row>
    <row r="30" spans="1:69" x14ac:dyDescent="0.2">
      <c r="C30" s="1"/>
      <c r="D30" s="1"/>
      <c r="E30" s="1"/>
    </row>
    <row r="31" spans="1:69" x14ac:dyDescent="0.2">
      <c r="C31" s="1"/>
      <c r="D31" s="1"/>
      <c r="E31" s="1"/>
    </row>
    <row r="32" spans="1:69" x14ac:dyDescent="0.2">
      <c r="C32" s="1"/>
      <c r="D32" s="1"/>
      <c r="E32" s="1"/>
    </row>
    <row r="33" spans="3:37" x14ac:dyDescent="0.2">
      <c r="C33" s="1"/>
      <c r="D33" s="1"/>
      <c r="E33" s="1"/>
    </row>
    <row r="34" spans="3:37" x14ac:dyDescent="0.2">
      <c r="C34" s="1"/>
      <c r="D34" s="1"/>
      <c r="E34" s="1"/>
    </row>
    <row r="35" spans="3:37" x14ac:dyDescent="0.2">
      <c r="C35" s="1"/>
      <c r="D35" s="1"/>
      <c r="E35" s="1"/>
    </row>
    <row r="36" spans="3:37" x14ac:dyDescent="0.2">
      <c r="C36" s="1"/>
      <c r="D36" s="1"/>
      <c r="E36" s="1"/>
    </row>
    <row r="37" spans="3:37" x14ac:dyDescent="0.2">
      <c r="C37" s="1"/>
      <c r="D37" s="1"/>
      <c r="E37" s="1"/>
    </row>
    <row r="38" spans="3:37" x14ac:dyDescent="0.2">
      <c r="C38" s="1"/>
      <c r="D38" s="1"/>
      <c r="E38" s="1"/>
    </row>
    <row r="39" spans="3:37" x14ac:dyDescent="0.2">
      <c r="C39" s="1"/>
      <c r="D39" s="1"/>
      <c r="E39" s="1"/>
    </row>
    <row r="40" spans="3:37" x14ac:dyDescent="0.2">
      <c r="C40" s="1"/>
      <c r="D40" s="1"/>
      <c r="E40" s="1"/>
    </row>
    <row r="41" spans="3:37" x14ac:dyDescent="0.2">
      <c r="C41" s="1"/>
      <c r="D41" s="1"/>
      <c r="E41" s="1"/>
    </row>
    <row r="42" spans="3:37" x14ac:dyDescent="0.2">
      <c r="C42" s="1"/>
      <c r="D42" s="1"/>
      <c r="E42" s="1"/>
    </row>
    <row r="43" spans="3:37" x14ac:dyDescent="0.2">
      <c r="C43" s="1"/>
      <c r="D43" s="1"/>
      <c r="E43" s="1"/>
    </row>
    <row r="44" spans="3:37" x14ac:dyDescent="0.2">
      <c r="C44" s="1"/>
      <c r="D44" s="1"/>
      <c r="E44" s="1"/>
    </row>
    <row r="45" spans="3:37" x14ac:dyDescent="0.2">
      <c r="C45" s="1"/>
      <c r="D45" s="1"/>
      <c r="E45" s="1"/>
    </row>
    <row r="46" spans="3:37" x14ac:dyDescent="0.2">
      <c r="AK46" s="47"/>
    </row>
  </sheetData>
  <autoFilter ref="A14:AR45"/>
  <mergeCells count="61">
    <mergeCell ref="BP10:BQ10"/>
    <mergeCell ref="A7:BQ7"/>
    <mergeCell ref="BJ12:BK12"/>
    <mergeCell ref="BL12:BL13"/>
    <mergeCell ref="BM12:BN12"/>
    <mergeCell ref="BO12:BO13"/>
    <mergeCell ref="BP12:BQ12"/>
    <mergeCell ref="BO1:BQ1"/>
    <mergeCell ref="U2:BQ2"/>
    <mergeCell ref="E3:BQ3"/>
    <mergeCell ref="A6:BQ6"/>
    <mergeCell ref="BA12:BB12"/>
    <mergeCell ref="BC12:BC13"/>
    <mergeCell ref="BD12:BE12"/>
    <mergeCell ref="BF12:BF13"/>
    <mergeCell ref="BG12:BH12"/>
    <mergeCell ref="BI12:BI13"/>
    <mergeCell ref="AR12:AS12"/>
    <mergeCell ref="AT12:AT13"/>
    <mergeCell ref="AU12:AV12"/>
    <mergeCell ref="AW12:AW13"/>
    <mergeCell ref="AX12:AY12"/>
    <mergeCell ref="AZ12:AZ13"/>
    <mergeCell ref="AI12:AJ12"/>
    <mergeCell ref="AK12:AK13"/>
    <mergeCell ref="AL12:AM12"/>
    <mergeCell ref="AN12:AN13"/>
    <mergeCell ref="AO12:AP12"/>
    <mergeCell ref="AQ12:AQ13"/>
    <mergeCell ref="Z12:AA12"/>
    <mergeCell ref="AB12:AB13"/>
    <mergeCell ref="AC12:AD12"/>
    <mergeCell ref="AE12:AE13"/>
    <mergeCell ref="AF12:AG12"/>
    <mergeCell ref="AH12:AH13"/>
    <mergeCell ref="S12:S13"/>
    <mergeCell ref="T12:T13"/>
    <mergeCell ref="U12:U13"/>
    <mergeCell ref="V12:V13"/>
    <mergeCell ref="W12:X12"/>
    <mergeCell ref="Y12:Y13"/>
    <mergeCell ref="V11:BQ11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11:A13"/>
    <mergeCell ref="B11:B13"/>
    <mergeCell ref="C11:C13"/>
    <mergeCell ref="D11:D13"/>
    <mergeCell ref="E11:E13"/>
    <mergeCell ref="F11:U11"/>
    <mergeCell ref="O12:O13"/>
    <mergeCell ref="P12:P13"/>
    <mergeCell ref="Q12:Q13"/>
    <mergeCell ref="R12:R13"/>
  </mergeCells>
  <pageMargins left="0.51181102362204722" right="0.11811023622047245" top="1.3385826771653544" bottom="0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мес. 2016</vt:lpstr>
      <vt:lpstr>'12 мес. 2016'!Область_печати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2017-03-23T09:55:16Z</cp:lastPrinted>
  <dcterms:created xsi:type="dcterms:W3CDTF">2017-03-23T09:35:02Z</dcterms:created>
  <dcterms:modified xsi:type="dcterms:W3CDTF">2017-03-23T09:55:19Z</dcterms:modified>
</cp:coreProperties>
</file>