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прил.4" sheetId="1" r:id="rId1"/>
  </sheets>
  <definedNames>
    <definedName name="_xlnm.Print_Area" localSheetId="0">прил.4!$A$1:$I$50</definedName>
  </definedNames>
  <calcPr calcId="124519"/>
</workbook>
</file>

<file path=xl/calcChain.xml><?xml version="1.0" encoding="utf-8"?>
<calcChain xmlns="http://schemas.openxmlformats.org/spreadsheetml/2006/main">
  <c r="H31" i="1"/>
  <c r="H11"/>
  <c r="H12"/>
  <c r="H13"/>
  <c r="H14"/>
  <c r="H15"/>
  <c r="H16"/>
  <c r="H17"/>
  <c r="H18"/>
  <c r="H20"/>
  <c r="H21"/>
  <c r="H22"/>
  <c r="H23"/>
  <c r="H24"/>
  <c r="H26"/>
  <c r="H27"/>
  <c r="H28"/>
  <c r="H30"/>
  <c r="H32"/>
  <c r="H33"/>
  <c r="H35"/>
  <c r="H36"/>
  <c r="H38"/>
  <c r="H39"/>
  <c r="H40"/>
  <c r="H41"/>
  <c r="H43"/>
  <c r="H44"/>
  <c r="H45"/>
  <c r="H46"/>
  <c r="H47"/>
  <c r="H48"/>
  <c r="H49"/>
  <c r="F10"/>
  <c r="G29"/>
  <c r="G48"/>
  <c r="F48"/>
  <c r="G46"/>
  <c r="F46"/>
  <c r="G42"/>
  <c r="H42" s="1"/>
  <c r="F42"/>
  <c r="G37"/>
  <c r="F37"/>
  <c r="G34"/>
  <c r="F34"/>
  <c r="F29"/>
  <c r="G25"/>
  <c r="F25"/>
  <c r="F19"/>
  <c r="G10"/>
  <c r="H10" s="1"/>
  <c r="F17"/>
  <c r="G17"/>
  <c r="G19"/>
  <c r="H19" s="1"/>
  <c r="F44"/>
  <c r="G44"/>
  <c r="H37" l="1"/>
  <c r="H34"/>
  <c r="H29"/>
  <c r="H25"/>
  <c r="F50"/>
  <c r="G50"/>
  <c r="H50" l="1"/>
  <c r="I13"/>
  <c r="I22"/>
  <c r="I21"/>
  <c r="I49"/>
  <c r="I46"/>
  <c r="I47"/>
  <c r="I24"/>
  <c r="I11"/>
  <c r="I36"/>
  <c r="I41"/>
  <c r="I17"/>
  <c r="I50"/>
  <c r="I23"/>
  <c r="I12"/>
  <c r="I19"/>
  <c r="I26"/>
  <c r="I44"/>
  <c r="I29"/>
  <c r="I18"/>
  <c r="I20"/>
  <c r="I25"/>
  <c r="I27"/>
  <c r="I43"/>
  <c r="I34"/>
  <c r="I42"/>
  <c r="I45"/>
  <c r="I15"/>
  <c r="I31"/>
  <c r="I38"/>
  <c r="I48"/>
  <c r="I14"/>
  <c r="I16"/>
  <c r="I30"/>
  <c r="I32"/>
  <c r="I40"/>
  <c r="I33"/>
  <c r="I35"/>
  <c r="I37"/>
  <c r="I39"/>
  <c r="I10"/>
  <c r="I28"/>
</calcChain>
</file>

<file path=xl/sharedStrings.xml><?xml version="1.0" encoding="utf-8"?>
<sst xmlns="http://schemas.openxmlformats.org/spreadsheetml/2006/main" count="167" uniqueCount="88">
  <si>
    <t>500</t>
  </si>
  <si>
    <t>5200300</t>
  </si>
  <si>
    <t>Всего расходов</t>
  </si>
  <si>
    <t>03</t>
  </si>
  <si>
    <t>14</t>
  </si>
  <si>
    <t>01</t>
  </si>
  <si>
    <t>Дотации бюджетам поселений</t>
  </si>
  <si>
    <t>Межбюджетные трансферты</t>
  </si>
  <si>
    <t>0700000</t>
  </si>
  <si>
    <t>02</t>
  </si>
  <si>
    <t>12</t>
  </si>
  <si>
    <t xml:space="preserve">Периодическая печать и издательства </t>
  </si>
  <si>
    <t>0014000</t>
  </si>
  <si>
    <t>Средства массовой информации</t>
  </si>
  <si>
    <t>11</t>
  </si>
  <si>
    <t>5380000</t>
  </si>
  <si>
    <t>Физическая культура и спорт</t>
  </si>
  <si>
    <t>06</t>
  </si>
  <si>
    <t>10</t>
  </si>
  <si>
    <t>0700500</t>
  </si>
  <si>
    <t>04</t>
  </si>
  <si>
    <t xml:space="preserve">Охрана семьи и детства </t>
  </si>
  <si>
    <t>Социальное обеспечение населения</t>
  </si>
  <si>
    <t>5210610</t>
  </si>
  <si>
    <t>Социальное обслуживание населения</t>
  </si>
  <si>
    <t>5210600</t>
  </si>
  <si>
    <t>Пенсионное обеспечение</t>
  </si>
  <si>
    <t>Социальная политика</t>
  </si>
  <si>
    <t>09</t>
  </si>
  <si>
    <t>699</t>
  </si>
  <si>
    <t>5160000</t>
  </si>
  <si>
    <t>08</t>
  </si>
  <si>
    <t>Другие вопросы в области культуры, кинематографии</t>
  </si>
  <si>
    <t>Культура</t>
  </si>
  <si>
    <t>5250000</t>
  </si>
  <si>
    <t>Культура и кинематография</t>
  </si>
  <si>
    <t>07</t>
  </si>
  <si>
    <t>Другие вопросы в области образования</t>
  </si>
  <si>
    <t>5240000</t>
  </si>
  <si>
    <t>Молодежная политика и оздоровление детей</t>
  </si>
  <si>
    <t>Общее образование</t>
  </si>
  <si>
    <t>5360000</t>
  </si>
  <si>
    <t>Дошкольное образование</t>
  </si>
  <si>
    <t>05</t>
  </si>
  <si>
    <t>Благоустройство</t>
  </si>
  <si>
    <t>5210000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</si>
  <si>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</si>
  <si>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</si>
  <si>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</si>
  <si>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</si>
  <si>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Сельское хозяйство и рыболовство</t>
  </si>
  <si>
    <t>Общеэкономические вопросы</t>
  </si>
  <si>
    <t>0020400</t>
  </si>
  <si>
    <t>Национальная экономика</t>
  </si>
  <si>
    <t>0020000</t>
  </si>
  <si>
    <t>Мобилизационная и вневойсковая подготовка</t>
  </si>
  <si>
    <t>Национальная оборона</t>
  </si>
  <si>
    <t>0021200</t>
  </si>
  <si>
    <t>13</t>
  </si>
  <si>
    <t>Другие общегосударственные вопросы</t>
  </si>
  <si>
    <t>Резервные фонды</t>
  </si>
  <si>
    <t>0020300</t>
  </si>
  <si>
    <t>Общегосударственные вопросы</t>
  </si>
  <si>
    <t>Утверждено</t>
  </si>
  <si>
    <t>вид расходов</t>
  </si>
  <si>
    <t>цел. статья</t>
  </si>
  <si>
    <t>подраздел</t>
  </si>
  <si>
    <t>раздел</t>
  </si>
  <si>
    <t>об исполнении бюджета района</t>
  </si>
  <si>
    <t>к пояснительной записке</t>
  </si>
  <si>
    <t>Наименование</t>
  </si>
  <si>
    <t>Исполнено</t>
  </si>
  <si>
    <t>Процент исполнения</t>
  </si>
  <si>
    <t>Удельный вес в общем расходе исполнения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</si>
  <si>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</si>
  <si>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</si>
  <si>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</si>
  <si>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тыс. рублей</t>
  </si>
  <si>
    <t>Дорожное хозяйство (дорожные фонды)</t>
  </si>
  <si>
    <t>Образование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</si>
  <si>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</si>
  <si>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</si>
  <si>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Приложение 3</t>
  </si>
  <si>
    <t xml:space="preserve">за 2016 год </t>
  </si>
  <si>
    <t>Исполнение бюджета Лахденпохского муниципального района за 2016 год по разделам и подразделам классификации расходов бюджетов</t>
  </si>
  <si>
    <t>Судебная система</t>
  </si>
  <si>
    <t>Транспорт</t>
  </si>
  <si>
    <t>Физическая культура</t>
  </si>
</sst>
</file>

<file path=xl/styles.xml><?xml version="1.0" encoding="utf-8"?>
<styleSheet xmlns="http://schemas.openxmlformats.org/spreadsheetml/2006/main">
  <numFmts count="1">
    <numFmt numFmtId="166" formatCode="#,##0.0"/>
  </numFmts>
  <fonts count="13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81">
    <xf numFmtId="0" fontId="0" fillId="0" borderId="0" xfId="0"/>
    <xf numFmtId="2" fontId="0" fillId="0" borderId="0" xfId="0" applyNumberFormat="1"/>
    <xf numFmtId="1" fontId="0" fillId="0" borderId="0" xfId="0" applyNumberFormat="1"/>
    <xf numFmtId="0" fontId="1" fillId="0" borderId="0" xfId="0" applyFont="1" applyAlignment="1">
      <alignment horizontal="right"/>
    </xf>
    <xf numFmtId="0" fontId="2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1" fontId="4" fillId="2" borderId="1" xfId="0" applyNumberFormat="1" applyFont="1" applyFill="1" applyBorder="1" applyAlignment="1">
      <alignment wrapText="1"/>
    </xf>
    <xf numFmtId="0" fontId="5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wrapText="1"/>
    </xf>
    <xf numFmtId="0" fontId="1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/>
    <xf numFmtId="0" fontId="7" fillId="0" borderId="0" xfId="0" applyFont="1"/>
    <xf numFmtId="49" fontId="3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 applyProtection="1">
      <alignment wrapText="1"/>
      <protection locked="0"/>
    </xf>
    <xf numFmtId="1" fontId="4" fillId="0" borderId="1" xfId="0" applyNumberFormat="1" applyFont="1" applyBorder="1" applyAlignment="1">
      <alignment wrapText="1"/>
    </xf>
    <xf numFmtId="0" fontId="8" fillId="0" borderId="0" xfId="0" applyFont="1"/>
    <xf numFmtId="49" fontId="9" fillId="0" borderId="1" xfId="0" applyNumberFormat="1" applyFont="1" applyBorder="1" applyAlignment="1">
      <alignment horizontal="center" vertical="center"/>
    </xf>
    <xf numFmtId="0" fontId="2" fillId="0" borderId="0" xfId="0" applyFont="1"/>
    <xf numFmtId="166" fontId="4" fillId="2" borderId="1" xfId="1" applyNumberFormat="1" applyFont="1" applyFill="1" applyBorder="1" applyAlignment="1" applyProtection="1">
      <alignment wrapText="1"/>
      <protection hidden="1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Alignment="1"/>
    <xf numFmtId="0" fontId="12" fillId="0" borderId="0" xfId="0" applyFont="1" applyAlignment="1">
      <alignment horizontal="right"/>
    </xf>
    <xf numFmtId="0" fontId="12" fillId="0" borderId="0" xfId="0" applyFont="1" applyAlignment="1"/>
    <xf numFmtId="0" fontId="4" fillId="0" borderId="0" xfId="0" applyFont="1"/>
    <xf numFmtId="49" fontId="3" fillId="2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49" fontId="4" fillId="2" borderId="1" xfId="0" applyNumberFormat="1" applyFont="1" applyFill="1" applyBorder="1" applyAlignment="1" applyProtection="1">
      <alignment horizontal="center" wrapText="1"/>
      <protection locked="0"/>
    </xf>
    <xf numFmtId="49" fontId="4" fillId="2" borderId="1" xfId="0" applyNumberFormat="1" applyFont="1" applyFill="1" applyBorder="1" applyAlignment="1" applyProtection="1">
      <alignment horizontal="center"/>
      <protection locked="0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49" fontId="3" fillId="2" borderId="1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>
      <alignment horizontal="center"/>
    </xf>
    <xf numFmtId="2" fontId="4" fillId="0" borderId="0" xfId="0" applyNumberFormat="1" applyFont="1" applyAlignment="1" applyProtection="1">
      <alignment horizontal="center"/>
      <protection locked="0"/>
    </xf>
    <xf numFmtId="4" fontId="3" fillId="2" borderId="1" xfId="0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 applyProtection="1">
      <alignment horizontal="center"/>
      <protection locked="0"/>
    </xf>
    <xf numFmtId="4" fontId="4" fillId="2" borderId="1" xfId="0" applyNumberFormat="1" applyFont="1" applyFill="1" applyBorder="1" applyAlignment="1" applyProtection="1">
      <alignment horizontal="center" wrapText="1"/>
      <protection locked="0"/>
    </xf>
    <xf numFmtId="4" fontId="3" fillId="2" borderId="1" xfId="0" applyNumberFormat="1" applyFont="1" applyFill="1" applyBorder="1" applyAlignment="1" applyProtection="1">
      <alignment horizontal="center"/>
      <protection locked="0"/>
    </xf>
    <xf numFmtId="4" fontId="3" fillId="2" borderId="1" xfId="0" applyNumberFormat="1" applyFont="1" applyFill="1" applyBorder="1" applyAlignment="1" applyProtection="1">
      <alignment horizontal="center" wrapText="1"/>
      <protection locked="0"/>
    </xf>
    <xf numFmtId="4" fontId="4" fillId="0" borderId="1" xfId="0" applyNumberFormat="1" applyFont="1" applyBorder="1" applyAlignment="1" applyProtection="1">
      <alignment horizontal="center" wrapText="1"/>
      <protection locked="0"/>
    </xf>
    <xf numFmtId="4" fontId="3" fillId="0" borderId="1" xfId="0" applyNumberFormat="1" applyFont="1" applyBorder="1" applyAlignment="1">
      <alignment horizontal="center" wrapText="1"/>
    </xf>
    <xf numFmtId="166" fontId="3" fillId="2" borderId="1" xfId="0" applyNumberFormat="1" applyFont="1" applyFill="1" applyBorder="1" applyAlignment="1" applyProtection="1">
      <alignment wrapText="1"/>
      <protection hidden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2" fontId="3" fillId="0" borderId="1" xfId="0" applyNumberFormat="1" applyFont="1" applyBorder="1" applyAlignment="1" applyProtection="1">
      <alignment horizontal="center" wrapText="1"/>
      <protection locked="0"/>
    </xf>
    <xf numFmtId="1" fontId="0" fillId="0" borderId="0" xfId="0" applyNumberFormat="1" applyFill="1"/>
    <xf numFmtId="0" fontId="0" fillId="0" borderId="0" xfId="0" applyFill="1" applyAlignment="1"/>
    <xf numFmtId="4" fontId="3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 applyProtection="1">
      <alignment horizontal="center"/>
      <protection locked="0"/>
    </xf>
    <xf numFmtId="4" fontId="4" fillId="0" borderId="1" xfId="0" applyNumberFormat="1" applyFont="1" applyFill="1" applyBorder="1" applyAlignment="1" applyProtection="1">
      <alignment horizontal="center" wrapText="1"/>
      <protection locked="0"/>
    </xf>
    <xf numFmtId="4" fontId="3" fillId="0" borderId="1" xfId="0" applyNumberFormat="1" applyFont="1" applyFill="1" applyBorder="1" applyAlignment="1" applyProtection="1">
      <alignment horizontal="center"/>
      <protection locked="0"/>
    </xf>
    <xf numFmtId="4" fontId="3" fillId="0" borderId="1" xfId="0" applyNumberFormat="1" applyFont="1" applyFill="1" applyBorder="1" applyAlignment="1" applyProtection="1">
      <alignment horizontal="center" wrapText="1"/>
      <protection locked="0"/>
    </xf>
    <xf numFmtId="2" fontId="3" fillId="0" borderId="1" xfId="0" applyNumberFormat="1" applyFont="1" applyFill="1" applyBorder="1" applyAlignment="1" applyProtection="1">
      <alignment horizontal="center"/>
      <protection locked="0"/>
    </xf>
    <xf numFmtId="2" fontId="4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Fill="1"/>
    <xf numFmtId="0" fontId="4" fillId="0" borderId="1" xfId="0" applyFont="1" applyBorder="1" applyAlignment="1">
      <alignment wrapText="1"/>
    </xf>
    <xf numFmtId="2" fontId="0" fillId="0" borderId="0" xfId="0" applyNumberFormat="1" applyFill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2" xfId="0" applyFont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 vertical="center" textRotation="90" wrapText="1"/>
    </xf>
    <xf numFmtId="0" fontId="11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/>
    <xf numFmtId="0" fontId="3" fillId="0" borderId="1" xfId="0" applyFont="1" applyFill="1" applyBorder="1" applyAlignment="1">
      <alignment horizontal="center" vertical="center" textRotation="90" wrapText="1"/>
    </xf>
    <xf numFmtId="1" fontId="3" fillId="0" borderId="1" xfId="0" applyNumberFormat="1" applyFont="1" applyBorder="1" applyAlignment="1">
      <alignment horizontal="center" vertical="center" textRotation="90" wrapText="1"/>
    </xf>
    <xf numFmtId="2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I53"/>
  <sheetViews>
    <sheetView tabSelected="1" topLeftCell="A34" workbookViewId="0">
      <selection activeCell="A56" sqref="A56"/>
    </sheetView>
  </sheetViews>
  <sheetFormatPr defaultRowHeight="12.75"/>
  <cols>
    <col min="1" max="1" width="56.7109375" customWidth="1"/>
    <col min="2" max="2" width="5" customWidth="1"/>
    <col min="3" max="3" width="4.140625" customWidth="1"/>
    <col min="4" max="4" width="8.140625" hidden="1" customWidth="1"/>
    <col min="5" max="5" width="4" hidden="1" customWidth="1"/>
    <col min="6" max="6" width="13.85546875" style="3" customWidth="1"/>
    <col min="7" max="7" width="12.85546875" style="66" customWidth="1"/>
    <col min="8" max="8" width="11.42578125" style="2" customWidth="1"/>
    <col min="9" max="9" width="12" style="1" customWidth="1"/>
  </cols>
  <sheetData>
    <row r="1" spans="1:9">
      <c r="D1" s="29"/>
      <c r="E1" s="28"/>
      <c r="F1" s="27"/>
      <c r="G1" s="55"/>
      <c r="H1" s="69" t="s">
        <v>82</v>
      </c>
      <c r="I1" s="70"/>
    </row>
    <row r="2" spans="1:9">
      <c r="D2" s="29"/>
      <c r="E2" s="28"/>
      <c r="F2" s="27"/>
      <c r="G2" s="55"/>
      <c r="H2" s="69" t="s">
        <v>69</v>
      </c>
      <c r="I2" s="70"/>
    </row>
    <row r="3" spans="1:9">
      <c r="D3" s="29"/>
      <c r="E3" s="28"/>
      <c r="F3" s="27"/>
      <c r="G3" s="69" t="s">
        <v>68</v>
      </c>
      <c r="H3" s="70"/>
      <c r="I3" s="70"/>
    </row>
    <row r="4" spans="1:9">
      <c r="D4" s="29"/>
      <c r="E4" s="28"/>
      <c r="F4" s="27"/>
      <c r="G4" s="55"/>
      <c r="H4" s="69" t="s">
        <v>83</v>
      </c>
      <c r="I4" s="70"/>
    </row>
    <row r="5" spans="1:9">
      <c r="B5" s="30"/>
      <c r="E5" s="29"/>
      <c r="F5" s="28"/>
      <c r="G5" s="56"/>
    </row>
    <row r="6" spans="1:9" s="25" customFormat="1" ht="38.25" customHeight="1">
      <c r="A6" s="73" t="s">
        <v>84</v>
      </c>
      <c r="B6" s="73"/>
      <c r="C6" s="73"/>
      <c r="D6" s="73"/>
      <c r="E6" s="73"/>
      <c r="F6" s="73"/>
      <c r="G6" s="73"/>
      <c r="H6" s="74"/>
      <c r="I6" s="74"/>
    </row>
    <row r="7" spans="1:9" s="25" customFormat="1" ht="17.25" customHeight="1">
      <c r="A7" s="71"/>
      <c r="B7" s="71"/>
      <c r="C7" s="71"/>
      <c r="D7" s="71"/>
      <c r="E7" s="71"/>
      <c r="F7" s="71"/>
      <c r="G7" s="71"/>
      <c r="H7" s="26"/>
      <c r="I7" s="42" t="s">
        <v>77</v>
      </c>
    </row>
    <row r="8" spans="1:9" ht="34.5" customHeight="1">
      <c r="A8" s="78" t="s">
        <v>70</v>
      </c>
      <c r="B8" s="72" t="s">
        <v>67</v>
      </c>
      <c r="C8" s="72" t="s">
        <v>66</v>
      </c>
      <c r="D8" s="72" t="s">
        <v>65</v>
      </c>
      <c r="E8" s="72" t="s">
        <v>64</v>
      </c>
      <c r="F8" s="72" t="s">
        <v>63</v>
      </c>
      <c r="G8" s="75" t="s">
        <v>71</v>
      </c>
      <c r="H8" s="76" t="s">
        <v>72</v>
      </c>
      <c r="I8" s="77" t="s">
        <v>73</v>
      </c>
    </row>
    <row r="9" spans="1:9" ht="42" customHeight="1">
      <c r="A9" s="78"/>
      <c r="B9" s="72"/>
      <c r="C9" s="72"/>
      <c r="D9" s="72"/>
      <c r="E9" s="72"/>
      <c r="F9" s="72"/>
      <c r="G9" s="75"/>
      <c r="H9" s="76"/>
      <c r="I9" s="77"/>
    </row>
    <row r="10" spans="1:9" s="22" customFormat="1" ht="19.5" customHeight="1">
      <c r="A10" s="6" t="s">
        <v>62</v>
      </c>
      <c r="B10" s="31" t="s">
        <v>5</v>
      </c>
      <c r="C10" s="31"/>
      <c r="D10" s="17"/>
      <c r="E10" s="17"/>
      <c r="F10" s="43">
        <f>SUM(F11:F16)</f>
        <v>42616.308999999994</v>
      </c>
      <c r="G10" s="57">
        <f>SUM(G11:G16)</f>
        <v>40673.279999999999</v>
      </c>
      <c r="H10" s="79">
        <f>G10/F10</f>
        <v>0.95440644566379518</v>
      </c>
      <c r="I10" s="79">
        <f>G10/G50</f>
        <v>0.12665808201516629</v>
      </c>
    </row>
    <row r="11" spans="1:9" ht="39" customHeight="1">
      <c r="A11" s="18" t="s">
        <v>74</v>
      </c>
      <c r="B11" s="34" t="s">
        <v>5</v>
      </c>
      <c r="C11" s="35" t="s">
        <v>3</v>
      </c>
      <c r="D11" s="5" t="s">
        <v>54</v>
      </c>
      <c r="E11" s="5"/>
      <c r="F11" s="44">
        <v>643</v>
      </c>
      <c r="G11" s="58">
        <v>613.24699999999996</v>
      </c>
      <c r="H11" s="80">
        <f t="shared" ref="H11:H50" si="0">G11/F11</f>
        <v>0.95372783825816476</v>
      </c>
      <c r="I11" s="80">
        <f>G11/G50</f>
        <v>1.9096735945946497E-3</v>
      </c>
    </row>
    <row r="12" spans="1:9" ht="37.5" customHeight="1">
      <c r="A12" s="13" t="s">
        <v>75</v>
      </c>
      <c r="B12" s="36" t="s">
        <v>5</v>
      </c>
      <c r="C12" s="37" t="s">
        <v>20</v>
      </c>
      <c r="D12" s="5" t="s">
        <v>61</v>
      </c>
      <c r="E12" s="24"/>
      <c r="F12" s="45">
        <v>25739.924999999999</v>
      </c>
      <c r="G12" s="58">
        <v>24516.67</v>
      </c>
      <c r="H12" s="80">
        <f t="shared" si="0"/>
        <v>0.95247635725434321</v>
      </c>
      <c r="I12" s="80">
        <f>G12/G50</f>
        <v>7.6345807360477608E-2</v>
      </c>
    </row>
    <row r="13" spans="1:9" ht="18" customHeight="1">
      <c r="A13" s="13" t="s">
        <v>85</v>
      </c>
      <c r="B13" s="36" t="s">
        <v>5</v>
      </c>
      <c r="C13" s="37" t="s">
        <v>43</v>
      </c>
      <c r="D13" s="5"/>
      <c r="E13" s="24"/>
      <c r="F13" s="45">
        <v>8.1</v>
      </c>
      <c r="G13" s="58">
        <v>8.1</v>
      </c>
      <c r="H13" s="80">
        <f t="shared" si="0"/>
        <v>1</v>
      </c>
      <c r="I13" s="80">
        <f>G13/G50</f>
        <v>2.522369635108963E-5</v>
      </c>
    </row>
    <row r="14" spans="1:9" ht="25.5" customHeight="1">
      <c r="A14" s="13" t="s">
        <v>76</v>
      </c>
      <c r="B14" s="34" t="s">
        <v>5</v>
      </c>
      <c r="C14" s="34" t="s">
        <v>17</v>
      </c>
      <c r="D14" s="5" t="s">
        <v>61</v>
      </c>
      <c r="E14" s="24" t="s">
        <v>0</v>
      </c>
      <c r="F14" s="45">
        <v>2741</v>
      </c>
      <c r="G14" s="59">
        <v>2678.627</v>
      </c>
      <c r="H14" s="80">
        <f t="shared" si="0"/>
        <v>0.97724443633710323</v>
      </c>
      <c r="I14" s="80">
        <f>G14/G50</f>
        <v>8.3413424797321185E-3</v>
      </c>
    </row>
    <row r="15" spans="1:9" ht="18" customHeight="1">
      <c r="A15" s="18" t="s">
        <v>60</v>
      </c>
      <c r="B15" s="34" t="s">
        <v>5</v>
      </c>
      <c r="C15" s="34" t="s">
        <v>14</v>
      </c>
      <c r="D15" s="5" t="s">
        <v>52</v>
      </c>
      <c r="E15" s="5"/>
      <c r="F15" s="44">
        <v>67.069000000000003</v>
      </c>
      <c r="G15" s="59">
        <v>0</v>
      </c>
      <c r="H15" s="80">
        <f t="shared" si="0"/>
        <v>0</v>
      </c>
      <c r="I15" s="80">
        <f>G15/G50</f>
        <v>0</v>
      </c>
    </row>
    <row r="16" spans="1:9" ht="18" customHeight="1">
      <c r="A16" s="23" t="s">
        <v>59</v>
      </c>
      <c r="B16" s="36" t="s">
        <v>5</v>
      </c>
      <c r="C16" s="36" t="s">
        <v>58</v>
      </c>
      <c r="D16" s="5" t="s">
        <v>57</v>
      </c>
      <c r="E16" s="5" t="s">
        <v>0</v>
      </c>
      <c r="F16" s="44">
        <v>13417.215</v>
      </c>
      <c r="G16" s="59">
        <v>12856.636</v>
      </c>
      <c r="H16" s="80">
        <f t="shared" si="0"/>
        <v>0.95821942183977826</v>
      </c>
      <c r="I16" s="80">
        <f>G16/G50</f>
        <v>4.0036034884010814E-2</v>
      </c>
    </row>
    <row r="17" spans="1:9" s="22" customFormat="1" ht="19.5" customHeight="1">
      <c r="A17" s="6" t="s">
        <v>56</v>
      </c>
      <c r="B17" s="38" t="s">
        <v>9</v>
      </c>
      <c r="C17" s="38"/>
      <c r="D17" s="17"/>
      <c r="E17" s="17"/>
      <c r="F17" s="47">
        <f>F18</f>
        <v>836.4</v>
      </c>
      <c r="G17" s="60">
        <f>G18</f>
        <v>836.4</v>
      </c>
      <c r="H17" s="79">
        <f t="shared" si="0"/>
        <v>1</v>
      </c>
      <c r="I17" s="79">
        <f>G17/G50</f>
        <v>2.6045802009939958E-3</v>
      </c>
    </row>
    <row r="18" spans="1:9" s="22" customFormat="1" ht="18" customHeight="1">
      <c r="A18" s="13" t="s">
        <v>55</v>
      </c>
      <c r="B18" s="36" t="s">
        <v>9</v>
      </c>
      <c r="C18" s="36" t="s">
        <v>3</v>
      </c>
      <c r="D18" s="5" t="s">
        <v>54</v>
      </c>
      <c r="E18" s="5"/>
      <c r="F18" s="44">
        <v>836.4</v>
      </c>
      <c r="G18" s="58">
        <v>836.4</v>
      </c>
      <c r="H18" s="80">
        <f t="shared" si="0"/>
        <v>1</v>
      </c>
      <c r="I18" s="80">
        <f>G18/G50</f>
        <v>2.6045802009939958E-3</v>
      </c>
    </row>
    <row r="19" spans="1:9" s="16" customFormat="1" ht="19.5" customHeight="1">
      <c r="A19" s="10" t="s">
        <v>53</v>
      </c>
      <c r="B19" s="38" t="s">
        <v>20</v>
      </c>
      <c r="C19" s="38"/>
      <c r="D19" s="17" t="s">
        <v>52</v>
      </c>
      <c r="E19" s="17" t="s">
        <v>0</v>
      </c>
      <c r="F19" s="48">
        <f>SUM(F20:F24)</f>
        <v>3893.86</v>
      </c>
      <c r="G19" s="61">
        <f>SUM(G20:G24)</f>
        <v>2403.6890000000003</v>
      </c>
      <c r="H19" s="79">
        <f t="shared" si="0"/>
        <v>0.61730236834400831</v>
      </c>
      <c r="I19" s="79">
        <f>G19/G50</f>
        <v>7.4851754886980605E-3</v>
      </c>
    </row>
    <row r="20" spans="1:9" ht="18" customHeight="1">
      <c r="A20" s="7" t="s">
        <v>51</v>
      </c>
      <c r="B20" s="36" t="s">
        <v>20</v>
      </c>
      <c r="C20" s="36" t="s">
        <v>5</v>
      </c>
      <c r="D20" s="5"/>
      <c r="E20" s="5"/>
      <c r="F20" s="46">
        <v>333.7</v>
      </c>
      <c r="G20" s="59">
        <v>333.27300000000002</v>
      </c>
      <c r="H20" s="80">
        <f t="shared" si="0"/>
        <v>0.99872040755169322</v>
      </c>
      <c r="I20" s="80">
        <f>G20/G50</f>
        <v>1.0378243153107032E-3</v>
      </c>
    </row>
    <row r="21" spans="1:9" ht="18" customHeight="1">
      <c r="A21" s="7" t="s">
        <v>50</v>
      </c>
      <c r="B21" s="36" t="s">
        <v>20</v>
      </c>
      <c r="C21" s="36" t="s">
        <v>43</v>
      </c>
      <c r="D21" s="5" t="s">
        <v>1</v>
      </c>
      <c r="E21" s="5"/>
      <c r="F21" s="44">
        <v>395</v>
      </c>
      <c r="G21" s="59">
        <v>36.456000000000003</v>
      </c>
      <c r="H21" s="80">
        <f t="shared" si="0"/>
        <v>9.2293670886075957E-2</v>
      </c>
      <c r="I21" s="80">
        <f>G21/G50</f>
        <v>1.1352531779942268E-4</v>
      </c>
    </row>
    <row r="22" spans="1:9" ht="18" customHeight="1">
      <c r="A22" s="7" t="s">
        <v>86</v>
      </c>
      <c r="B22" s="36" t="s">
        <v>20</v>
      </c>
      <c r="C22" s="36" t="s">
        <v>31</v>
      </c>
      <c r="D22" s="5"/>
      <c r="E22" s="5"/>
      <c r="F22" s="44">
        <v>5.16</v>
      </c>
      <c r="G22" s="59">
        <v>5.16</v>
      </c>
      <c r="H22" s="80">
        <f t="shared" si="0"/>
        <v>1</v>
      </c>
      <c r="I22" s="80">
        <f>G22/G50</f>
        <v>1.6068428786620061E-5</v>
      </c>
    </row>
    <row r="23" spans="1:9" ht="18" customHeight="1">
      <c r="A23" s="7" t="s">
        <v>78</v>
      </c>
      <c r="B23" s="36" t="s">
        <v>20</v>
      </c>
      <c r="C23" s="36" t="s">
        <v>28</v>
      </c>
      <c r="D23" s="5"/>
      <c r="E23" s="5"/>
      <c r="F23" s="44">
        <v>2200</v>
      </c>
      <c r="G23" s="59">
        <v>1500</v>
      </c>
      <c r="H23" s="80">
        <f t="shared" si="0"/>
        <v>0.68181818181818177</v>
      </c>
      <c r="I23" s="80">
        <f>G23/G50</f>
        <v>4.6710548798314135E-3</v>
      </c>
    </row>
    <row r="24" spans="1:9" ht="18" customHeight="1">
      <c r="A24" s="7" t="s">
        <v>49</v>
      </c>
      <c r="B24" s="36" t="s">
        <v>20</v>
      </c>
      <c r="C24" s="36" t="s">
        <v>10</v>
      </c>
      <c r="D24" s="5" t="s">
        <v>1</v>
      </c>
      <c r="E24" s="5" t="s">
        <v>0</v>
      </c>
      <c r="F24" s="44">
        <v>960</v>
      </c>
      <c r="G24" s="59">
        <v>528.79999999999995</v>
      </c>
      <c r="H24" s="80">
        <f t="shared" si="0"/>
        <v>0.55083333333333329</v>
      </c>
      <c r="I24" s="80">
        <f>G24/G50</f>
        <v>1.6467025469699007E-3</v>
      </c>
    </row>
    <row r="25" spans="1:9" s="20" customFormat="1" ht="19.5" customHeight="1">
      <c r="A25" s="10" t="s">
        <v>48</v>
      </c>
      <c r="B25" s="38" t="s">
        <v>43</v>
      </c>
      <c r="C25" s="38"/>
      <c r="D25" s="21"/>
      <c r="E25" s="21"/>
      <c r="F25" s="48">
        <f>SUM(F26:F28)</f>
        <v>9098.8369999999995</v>
      </c>
      <c r="G25" s="61">
        <f>SUM(G26:G28)</f>
        <v>8288.1049999999996</v>
      </c>
      <c r="H25" s="79">
        <f t="shared" si="0"/>
        <v>0.91089718389284258</v>
      </c>
      <c r="I25" s="79">
        <f>G25/G50</f>
        <v>2.5809462203203421E-2</v>
      </c>
    </row>
    <row r="26" spans="1:9" ht="18" customHeight="1">
      <c r="A26" s="19" t="s">
        <v>47</v>
      </c>
      <c r="B26" s="39" t="s">
        <v>43</v>
      </c>
      <c r="C26" s="39" t="s">
        <v>5</v>
      </c>
      <c r="D26" s="5" t="s">
        <v>45</v>
      </c>
      <c r="E26" s="5"/>
      <c r="F26" s="44">
        <v>5439.5349999999999</v>
      </c>
      <c r="G26" s="59">
        <v>4718.9380000000001</v>
      </c>
      <c r="H26" s="80">
        <f t="shared" si="0"/>
        <v>0.86752599257105623</v>
      </c>
      <c r="I26" s="80">
        <f>G26/G50</f>
        <v>1.469494558168126E-2</v>
      </c>
    </row>
    <row r="27" spans="1:9" ht="18" customHeight="1">
      <c r="A27" s="7" t="s">
        <v>46</v>
      </c>
      <c r="B27" s="36" t="s">
        <v>43</v>
      </c>
      <c r="C27" s="36" t="s">
        <v>9</v>
      </c>
      <c r="D27" s="5" t="s">
        <v>45</v>
      </c>
      <c r="E27" s="5" t="s">
        <v>0</v>
      </c>
      <c r="F27" s="44">
        <v>624.29600000000005</v>
      </c>
      <c r="G27" s="59">
        <v>534.16099999999994</v>
      </c>
      <c r="H27" s="80">
        <f t="shared" si="0"/>
        <v>0.85562137191332299</v>
      </c>
      <c r="I27" s="80">
        <f>G27/G50</f>
        <v>1.6633968971104182E-3</v>
      </c>
    </row>
    <row r="28" spans="1:9" ht="18" customHeight="1">
      <c r="A28" s="7" t="s">
        <v>44</v>
      </c>
      <c r="B28" s="36" t="s">
        <v>43</v>
      </c>
      <c r="C28" s="36" t="s">
        <v>3</v>
      </c>
      <c r="D28" s="5"/>
      <c r="E28" s="5"/>
      <c r="F28" s="44">
        <v>3035.0059999999999</v>
      </c>
      <c r="G28" s="59">
        <v>3035.0059999999999</v>
      </c>
      <c r="H28" s="80">
        <f t="shared" si="0"/>
        <v>1</v>
      </c>
      <c r="I28" s="80">
        <f>G28/G50</f>
        <v>9.451119724411745E-3</v>
      </c>
    </row>
    <row r="29" spans="1:9" s="16" customFormat="1" ht="19.5" customHeight="1">
      <c r="A29" s="6" t="s">
        <v>79</v>
      </c>
      <c r="B29" s="38" t="s">
        <v>36</v>
      </c>
      <c r="C29" s="31"/>
      <c r="D29" s="17" t="s">
        <v>41</v>
      </c>
      <c r="E29" s="17"/>
      <c r="F29" s="47">
        <f>SUM(F30:F33)</f>
        <v>223158.63400000002</v>
      </c>
      <c r="G29" s="60">
        <f>SUM(G30:G33)</f>
        <v>209031.05799999999</v>
      </c>
      <c r="H29" s="79">
        <f t="shared" si="0"/>
        <v>0.93669267575817827</v>
      </c>
      <c r="I29" s="79">
        <f>G29/G50</f>
        <v>0.65093036233814872</v>
      </c>
    </row>
    <row r="30" spans="1:9" ht="18" customHeight="1">
      <c r="A30" s="18" t="s">
        <v>42</v>
      </c>
      <c r="B30" s="34" t="s">
        <v>36</v>
      </c>
      <c r="C30" s="35" t="s">
        <v>5</v>
      </c>
      <c r="D30" s="5" t="s">
        <v>41</v>
      </c>
      <c r="E30" s="5" t="s">
        <v>0</v>
      </c>
      <c r="F30" s="44">
        <v>68878.001000000004</v>
      </c>
      <c r="G30" s="58">
        <v>60947.392999999996</v>
      </c>
      <c r="H30" s="80">
        <f t="shared" si="0"/>
        <v>0.88486007310229564</v>
      </c>
      <c r="I30" s="80">
        <f>G30/G50</f>
        <v>0.18979241165710192</v>
      </c>
    </row>
    <row r="31" spans="1:9" ht="18" customHeight="1">
      <c r="A31" s="13" t="s">
        <v>40</v>
      </c>
      <c r="B31" s="36" t="s">
        <v>36</v>
      </c>
      <c r="C31" s="37" t="s">
        <v>9</v>
      </c>
      <c r="D31" s="5" t="s">
        <v>38</v>
      </c>
      <c r="E31" s="5"/>
      <c r="F31" s="44">
        <v>140229.57999999999</v>
      </c>
      <c r="G31" s="58">
        <v>134910.84599999999</v>
      </c>
      <c r="H31" s="80">
        <f t="shared" si="0"/>
        <v>0.96207124060415783</v>
      </c>
      <c r="I31" s="80">
        <f>G31/G50</f>
        <v>0.42011731036698952</v>
      </c>
    </row>
    <row r="32" spans="1:9" ht="18" customHeight="1">
      <c r="A32" s="13" t="s">
        <v>39</v>
      </c>
      <c r="B32" s="36" t="s">
        <v>36</v>
      </c>
      <c r="C32" s="37" t="s">
        <v>36</v>
      </c>
      <c r="D32" s="5" t="s">
        <v>38</v>
      </c>
      <c r="E32" s="5" t="s">
        <v>0</v>
      </c>
      <c r="F32" s="44">
        <v>1964.45</v>
      </c>
      <c r="G32" s="58">
        <v>1862.1880000000001</v>
      </c>
      <c r="H32" s="80">
        <f t="shared" si="0"/>
        <v>0.94794369925424427</v>
      </c>
      <c r="I32" s="80">
        <f>G32/G50</f>
        <v>5.7989215630423335E-3</v>
      </c>
    </row>
    <row r="33" spans="1:9" ht="18" customHeight="1">
      <c r="A33" s="13" t="s">
        <v>37</v>
      </c>
      <c r="B33" s="36" t="s">
        <v>36</v>
      </c>
      <c r="C33" s="37" t="s">
        <v>28</v>
      </c>
      <c r="D33" s="5" t="s">
        <v>34</v>
      </c>
      <c r="E33" s="5"/>
      <c r="F33" s="44">
        <v>12086.602999999999</v>
      </c>
      <c r="G33" s="58">
        <v>11310.630999999999</v>
      </c>
      <c r="H33" s="80">
        <f t="shared" si="0"/>
        <v>0.93579899993405924</v>
      </c>
      <c r="I33" s="80">
        <f>G33/G50</f>
        <v>3.5221718751014972E-2</v>
      </c>
    </row>
    <row r="34" spans="1:9" s="16" customFormat="1" ht="19.5" customHeight="1">
      <c r="A34" s="6" t="s">
        <v>35</v>
      </c>
      <c r="B34" s="31" t="s">
        <v>31</v>
      </c>
      <c r="C34" s="31"/>
      <c r="D34" s="17" t="s">
        <v>34</v>
      </c>
      <c r="E34" s="17" t="s">
        <v>0</v>
      </c>
      <c r="F34" s="47">
        <f>SUM(F35:F36)</f>
        <v>7219.6530000000002</v>
      </c>
      <c r="G34" s="60">
        <f>SUM(G35:G36)</f>
        <v>6670.4579999999996</v>
      </c>
      <c r="H34" s="79">
        <f t="shared" si="0"/>
        <v>0.92393055455712336</v>
      </c>
      <c r="I34" s="79">
        <f>G34/G50</f>
        <v>2.0772050261073659E-2</v>
      </c>
    </row>
    <row r="35" spans="1:9" ht="18" customHeight="1">
      <c r="A35" s="13" t="s">
        <v>33</v>
      </c>
      <c r="B35" s="37" t="s">
        <v>31</v>
      </c>
      <c r="C35" s="37" t="s">
        <v>5</v>
      </c>
      <c r="D35" s="12" t="s">
        <v>30</v>
      </c>
      <c r="E35" s="12"/>
      <c r="F35" s="49">
        <v>7199.6530000000002</v>
      </c>
      <c r="G35" s="58">
        <v>6650.4579999999996</v>
      </c>
      <c r="H35" s="80">
        <f t="shared" si="0"/>
        <v>0.92371924035783382</v>
      </c>
      <c r="I35" s="80">
        <f>G35/G50</f>
        <v>2.0709769529342573E-2</v>
      </c>
    </row>
    <row r="36" spans="1:9" ht="18" customHeight="1">
      <c r="A36" s="13" t="s">
        <v>32</v>
      </c>
      <c r="B36" s="34" t="s">
        <v>31</v>
      </c>
      <c r="C36" s="34" t="s">
        <v>20</v>
      </c>
      <c r="D36" s="12" t="s">
        <v>30</v>
      </c>
      <c r="E36" s="12" t="s">
        <v>29</v>
      </c>
      <c r="F36" s="49">
        <v>20</v>
      </c>
      <c r="G36" s="59">
        <v>20</v>
      </c>
      <c r="H36" s="80">
        <f t="shared" si="0"/>
        <v>1</v>
      </c>
      <c r="I36" s="80">
        <f>G36/G50</f>
        <v>6.2280731731085507E-5</v>
      </c>
    </row>
    <row r="37" spans="1:9" s="15" customFormat="1" ht="19.5" customHeight="1">
      <c r="A37" s="6" t="s">
        <v>27</v>
      </c>
      <c r="B37" s="38" t="s">
        <v>18</v>
      </c>
      <c r="C37" s="31"/>
      <c r="D37" s="5" t="s">
        <v>25</v>
      </c>
      <c r="E37" s="5"/>
      <c r="F37" s="47">
        <f>SUM(F38:F41)</f>
        <v>45192.851999999999</v>
      </c>
      <c r="G37" s="60">
        <f>SUM(G38:G41)</f>
        <v>44664.248</v>
      </c>
      <c r="H37" s="79">
        <f t="shared" si="0"/>
        <v>0.98830337151547776</v>
      </c>
      <c r="I37" s="79">
        <f>G37/G50</f>
        <v>0.13908610238293362</v>
      </c>
    </row>
    <row r="38" spans="1:9" ht="18" customHeight="1">
      <c r="A38" s="13" t="s">
        <v>26</v>
      </c>
      <c r="B38" s="36" t="s">
        <v>18</v>
      </c>
      <c r="C38" s="37" t="s">
        <v>5</v>
      </c>
      <c r="D38" s="5" t="s">
        <v>25</v>
      </c>
      <c r="E38" s="12" t="s">
        <v>0</v>
      </c>
      <c r="F38" s="49">
        <v>27</v>
      </c>
      <c r="G38" s="58">
        <v>27</v>
      </c>
      <c r="H38" s="80">
        <f t="shared" si="0"/>
        <v>1</v>
      </c>
      <c r="I38" s="80">
        <f>G38/G50</f>
        <v>8.4078987836965443E-5</v>
      </c>
    </row>
    <row r="39" spans="1:9" ht="18" customHeight="1">
      <c r="A39" s="13" t="s">
        <v>24</v>
      </c>
      <c r="B39" s="36" t="s">
        <v>18</v>
      </c>
      <c r="C39" s="37" t="s">
        <v>9</v>
      </c>
      <c r="D39" s="5" t="s">
        <v>23</v>
      </c>
      <c r="E39" s="12"/>
      <c r="F39" s="49">
        <v>23544.491999999998</v>
      </c>
      <c r="G39" s="58">
        <v>23531.793000000001</v>
      </c>
      <c r="H39" s="80">
        <f t="shared" si="0"/>
        <v>0.99946063818238262</v>
      </c>
      <c r="I39" s="80">
        <f>G39/G50</f>
        <v>7.3278864349221803E-2</v>
      </c>
    </row>
    <row r="40" spans="1:9" ht="18" customHeight="1">
      <c r="A40" s="13" t="s">
        <v>22</v>
      </c>
      <c r="B40" s="36" t="s">
        <v>18</v>
      </c>
      <c r="C40" s="37" t="s">
        <v>3</v>
      </c>
      <c r="D40" s="12" t="s">
        <v>19</v>
      </c>
      <c r="E40" s="12"/>
      <c r="F40" s="49">
        <v>6041.2</v>
      </c>
      <c r="G40" s="58">
        <v>5943.98</v>
      </c>
      <c r="H40" s="80">
        <f t="shared" si="0"/>
        <v>0.98390717076077594</v>
      </c>
      <c r="I40" s="80">
        <f>G40/G50</f>
        <v>1.8509771189746883E-2</v>
      </c>
    </row>
    <row r="41" spans="1:9" ht="18" customHeight="1">
      <c r="A41" s="13" t="s">
        <v>21</v>
      </c>
      <c r="B41" s="36" t="s">
        <v>18</v>
      </c>
      <c r="C41" s="37" t="s">
        <v>20</v>
      </c>
      <c r="D41" s="12" t="s">
        <v>19</v>
      </c>
      <c r="E41" s="12" t="s">
        <v>0</v>
      </c>
      <c r="F41" s="49">
        <v>15580.16</v>
      </c>
      <c r="G41" s="58">
        <v>15161.475</v>
      </c>
      <c r="H41" s="80">
        <f t="shared" si="0"/>
        <v>0.97312704105734471</v>
      </c>
      <c r="I41" s="80">
        <f>G41/G50</f>
        <v>4.7213387856127983E-2</v>
      </c>
    </row>
    <row r="42" spans="1:9" ht="19.5" customHeight="1">
      <c r="A42" s="6" t="s">
        <v>16</v>
      </c>
      <c r="B42" s="38" t="s">
        <v>14</v>
      </c>
      <c r="C42" s="31"/>
      <c r="D42" s="5" t="s">
        <v>15</v>
      </c>
      <c r="E42" s="5" t="s">
        <v>0</v>
      </c>
      <c r="F42" s="47">
        <f>F43</f>
        <v>3021</v>
      </c>
      <c r="G42" s="60">
        <f>G43</f>
        <v>3005.5680000000002</v>
      </c>
      <c r="H42" s="79">
        <f t="shared" si="0"/>
        <v>0.99489175769612714</v>
      </c>
      <c r="I42" s="79">
        <f>G42/G50</f>
        <v>9.3594487153767607E-3</v>
      </c>
    </row>
    <row r="43" spans="1:9" ht="18" customHeight="1">
      <c r="A43" s="13" t="s">
        <v>87</v>
      </c>
      <c r="B43" s="36" t="s">
        <v>14</v>
      </c>
      <c r="C43" s="37" t="s">
        <v>5</v>
      </c>
      <c r="D43" s="12"/>
      <c r="E43" s="12"/>
      <c r="F43" s="49">
        <v>3021</v>
      </c>
      <c r="G43" s="58">
        <v>3005.5680000000002</v>
      </c>
      <c r="H43" s="80">
        <f t="shared" si="0"/>
        <v>0.99489175769612714</v>
      </c>
      <c r="I43" s="80">
        <f>G43/G50</f>
        <v>9.3594487153767607E-3</v>
      </c>
    </row>
    <row r="44" spans="1:9" ht="19.5" customHeight="1">
      <c r="A44" s="6" t="s">
        <v>13</v>
      </c>
      <c r="B44" s="31" t="s">
        <v>10</v>
      </c>
      <c r="C44" s="31"/>
      <c r="D44" s="12" t="s">
        <v>12</v>
      </c>
      <c r="E44" s="12" t="s">
        <v>0</v>
      </c>
      <c r="F44" s="47">
        <f>F45</f>
        <v>395.4</v>
      </c>
      <c r="G44" s="60">
        <f>G45</f>
        <v>395.4</v>
      </c>
      <c r="H44" s="79">
        <f t="shared" si="0"/>
        <v>1</v>
      </c>
      <c r="I44" s="79">
        <f>G44/G50</f>
        <v>1.2312900663235605E-3</v>
      </c>
    </row>
    <row r="45" spans="1:9" s="11" customFormat="1" ht="18" customHeight="1">
      <c r="A45" s="13" t="s">
        <v>11</v>
      </c>
      <c r="B45" s="37" t="s">
        <v>10</v>
      </c>
      <c r="C45" s="37" t="s">
        <v>9</v>
      </c>
      <c r="D45" s="12" t="s">
        <v>8</v>
      </c>
      <c r="E45" s="12"/>
      <c r="F45" s="49">
        <v>395.4</v>
      </c>
      <c r="G45" s="58">
        <v>395.4</v>
      </c>
      <c r="H45" s="80">
        <f t="shared" si="0"/>
        <v>1</v>
      </c>
      <c r="I45" s="80">
        <f>G45/G50</f>
        <v>1.2312900663235605E-3</v>
      </c>
    </row>
    <row r="46" spans="1:9" ht="19.5" customHeight="1">
      <c r="A46" s="51" t="s">
        <v>80</v>
      </c>
      <c r="B46" s="40" t="s">
        <v>58</v>
      </c>
      <c r="C46" s="40"/>
      <c r="D46" s="14"/>
      <c r="E46" s="14"/>
      <c r="F46" s="54">
        <f>F47</f>
        <v>173.4</v>
      </c>
      <c r="G46" s="62">
        <f>G47</f>
        <v>173.4</v>
      </c>
      <c r="H46" s="79">
        <f t="shared" si="0"/>
        <v>1</v>
      </c>
      <c r="I46" s="79">
        <f>G46/G50</f>
        <v>5.3997394410851144E-4</v>
      </c>
    </row>
    <row r="47" spans="1:9" ht="27" customHeight="1">
      <c r="A47" s="67" t="s">
        <v>81</v>
      </c>
      <c r="B47" s="53">
        <v>13</v>
      </c>
      <c r="C47" s="32" t="s">
        <v>5</v>
      </c>
      <c r="D47" s="52"/>
      <c r="E47" s="52"/>
      <c r="F47" s="33">
        <v>173.4</v>
      </c>
      <c r="G47" s="63">
        <v>173.4</v>
      </c>
      <c r="H47" s="80">
        <f t="shared" si="0"/>
        <v>1</v>
      </c>
      <c r="I47" s="80">
        <f>G47/G50</f>
        <v>5.3997394410851144E-4</v>
      </c>
    </row>
    <row r="48" spans="1:9" s="11" customFormat="1" ht="19.5" customHeight="1">
      <c r="A48" s="10" t="s">
        <v>7</v>
      </c>
      <c r="B48" s="31" t="s">
        <v>4</v>
      </c>
      <c r="C48" s="31"/>
      <c r="D48" s="9"/>
      <c r="E48" s="9"/>
      <c r="F48" s="50">
        <f>SUM(F49:F49)</f>
        <v>4985</v>
      </c>
      <c r="G48" s="64">
        <f>SUM(G49:G49)</f>
        <v>4985</v>
      </c>
      <c r="H48" s="79">
        <f t="shared" si="0"/>
        <v>1</v>
      </c>
      <c r="I48" s="79">
        <f>G48/G50</f>
        <v>1.5523472383973063E-2</v>
      </c>
    </row>
    <row r="49" spans="1:9" s="8" customFormat="1" ht="18" customHeight="1">
      <c r="A49" s="7" t="s">
        <v>6</v>
      </c>
      <c r="B49" s="37" t="s">
        <v>4</v>
      </c>
      <c r="C49" s="37" t="s">
        <v>5</v>
      </c>
      <c r="D49" s="5" t="s">
        <v>1</v>
      </c>
      <c r="E49" s="5"/>
      <c r="F49" s="44">
        <v>4985</v>
      </c>
      <c r="G49" s="59">
        <v>4985</v>
      </c>
      <c r="H49" s="80">
        <f t="shared" si="0"/>
        <v>1</v>
      </c>
      <c r="I49" s="80">
        <f>G49/F50</f>
        <v>1.4636308506312744E-2</v>
      </c>
    </row>
    <row r="50" spans="1:9" s="4" customFormat="1" ht="21" customHeight="1">
      <c r="A50" s="6" t="s">
        <v>2</v>
      </c>
      <c r="B50" s="38"/>
      <c r="C50" s="41"/>
      <c r="D50" s="5" t="s">
        <v>1</v>
      </c>
      <c r="E50" s="5" t="s">
        <v>0</v>
      </c>
      <c r="F50" s="43">
        <f>F10+F17+F19+F25+F29+F34+F37+F42+F44+F46+F48</f>
        <v>340591.34500000009</v>
      </c>
      <c r="G50" s="57">
        <f>G10+G17+G19+G25+G29+G34+G37+G42+G44+G46+G48</f>
        <v>321126.60600000009</v>
      </c>
      <c r="H50" s="79">
        <f t="shared" si="0"/>
        <v>0.94285016549671863</v>
      </c>
      <c r="I50" s="79">
        <f>G50/G50</f>
        <v>1</v>
      </c>
    </row>
    <row r="51" spans="1:9" s="4" customFormat="1" ht="15.75" customHeight="1">
      <c r="G51" s="65"/>
    </row>
    <row r="52" spans="1:9">
      <c r="F52" s="2"/>
      <c r="G52" s="68"/>
    </row>
    <row r="53" spans="1:9">
      <c r="G53" s="55"/>
    </row>
  </sheetData>
  <mergeCells count="15">
    <mergeCell ref="C8:C9"/>
    <mergeCell ref="D8:D9"/>
    <mergeCell ref="E8:E9"/>
    <mergeCell ref="A6:I6"/>
    <mergeCell ref="G8:G9"/>
    <mergeCell ref="F8:F9"/>
    <mergeCell ref="H8:H9"/>
    <mergeCell ref="I8:I9"/>
    <mergeCell ref="A8:A9"/>
    <mergeCell ref="B8:B9"/>
    <mergeCell ref="H1:I1"/>
    <mergeCell ref="H2:I2"/>
    <mergeCell ref="H4:I4"/>
    <mergeCell ref="G3:I3"/>
    <mergeCell ref="A7:G7"/>
  </mergeCells>
  <pageMargins left="0.59055118110236227" right="0.59055118110236227" top="0.39370078740157483" bottom="0.39370078740157483" header="0.51181102362204722" footer="0.51181102362204722"/>
  <pageSetup paperSize="9" scale="7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</vt:lpstr>
      <vt:lpstr>прил.4!Область_печати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filina-pc</cp:lastModifiedBy>
  <cp:lastPrinted>2017-03-13T14:21:13Z</cp:lastPrinted>
  <dcterms:created xsi:type="dcterms:W3CDTF">2016-03-10T09:30:43Z</dcterms:created>
  <dcterms:modified xsi:type="dcterms:W3CDTF">2017-03-13T14:21:15Z</dcterms:modified>
</cp:coreProperties>
</file>