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3520" windowHeight="10200" activeTab="1"/>
  </bookViews>
  <sheets>
    <sheet name="НДФЛ" sheetId="1" r:id="rId1"/>
    <sheet name="НДФЛ(12мес.сорт. по крупнейшим)" sheetId="3" r:id="rId2"/>
    <sheet name="НДФЛ(12 мес.сорт. по откл.)" sheetId="4" r:id="rId3"/>
  </sheets>
  <definedNames>
    <definedName name="_xlnm._FilterDatabase" localSheetId="0" hidden="1">НДФЛ!$A$10:$AS$96</definedName>
    <definedName name="_xlnm._FilterDatabase" localSheetId="2" hidden="1">'НДФЛ(12 мес.сорт. по откл.)'!$A$10:$AS$98</definedName>
    <definedName name="_xlnm._FilterDatabase" localSheetId="1" hidden="1">'НДФЛ(12мес.сорт. по крупнейшим)'!$A$10:$AT$97</definedName>
    <definedName name="_xlnm.Print_Area" localSheetId="0">НДФЛ!$A$1:$BV$98</definedName>
    <definedName name="_xlnm.Print_Area" localSheetId="2">'НДФЛ(12 мес.сорт. по откл.)'!$A$1:$BV$101</definedName>
    <definedName name="_xlnm.Print_Area" localSheetId="1">'НДФЛ(12мес.сорт. по крупнейшим)'!$A$1:$BW$98</definedName>
  </definedNames>
  <calcPr calcId="144525" refMode="R1C1"/>
</workbook>
</file>

<file path=xl/calcChain.xml><?xml version="1.0" encoding="utf-8"?>
<calcChain xmlns="http://schemas.openxmlformats.org/spreadsheetml/2006/main">
  <c r="BM98" i="1" l="1"/>
  <c r="BJ98" i="1"/>
  <c r="BG98" i="1"/>
  <c r="BA98" i="1"/>
  <c r="AX98" i="1"/>
  <c r="AU98" i="1"/>
  <c r="AO98" i="1"/>
  <c r="AL98" i="1"/>
  <c r="AI98" i="1"/>
  <c r="AC98" i="1"/>
  <c r="Z98" i="1"/>
  <c r="BO26" i="4" l="1"/>
  <c r="BN26" i="4"/>
  <c r="BL26" i="4"/>
  <c r="BK26" i="4"/>
  <c r="BI26" i="4"/>
  <c r="BH26" i="4"/>
  <c r="BC26" i="4"/>
  <c r="BB26" i="4"/>
  <c r="AZ26" i="4"/>
  <c r="AY26" i="4"/>
  <c r="AW26" i="4"/>
  <c r="AV26" i="4"/>
  <c r="AQ26" i="4"/>
  <c r="AP26" i="4"/>
  <c r="AN26" i="4"/>
  <c r="AM26" i="4"/>
  <c r="AK26" i="4"/>
  <c r="AJ26" i="4"/>
  <c r="AF26" i="4"/>
  <c r="AE26" i="4"/>
  <c r="AD26" i="4"/>
  <c r="AB26" i="4"/>
  <c r="AA26" i="4"/>
  <c r="Y26" i="4"/>
  <c r="X26" i="4"/>
  <c r="I26" i="4"/>
  <c r="AH26" i="4" s="1"/>
  <c r="BO31" i="4"/>
  <c r="BN31" i="4"/>
  <c r="BL31" i="4"/>
  <c r="BK31" i="4"/>
  <c r="BI31" i="4"/>
  <c r="BH31" i="4"/>
  <c r="BC31" i="4"/>
  <c r="BB31" i="4"/>
  <c r="AZ31" i="4"/>
  <c r="AY31" i="4"/>
  <c r="AW31" i="4"/>
  <c r="AV31" i="4"/>
  <c r="AQ31" i="4"/>
  <c r="AP31" i="4"/>
  <c r="AN31" i="4"/>
  <c r="AM31" i="4"/>
  <c r="AK31" i="4"/>
  <c r="AJ31" i="4"/>
  <c r="AF31" i="4"/>
  <c r="AR31" i="4" s="1"/>
  <c r="AE31" i="4"/>
  <c r="AD31" i="4"/>
  <c r="AB31" i="4"/>
  <c r="AA31" i="4"/>
  <c r="Y31" i="4"/>
  <c r="X31" i="4"/>
  <c r="I31" i="4"/>
  <c r="M31" i="4" s="1"/>
  <c r="Q31" i="4" s="1"/>
  <c r="U31" i="4" s="1"/>
  <c r="V31" i="4" s="1"/>
  <c r="BO24" i="4"/>
  <c r="BN24" i="4"/>
  <c r="BL24" i="4"/>
  <c r="BK24" i="4"/>
  <c r="BI24" i="4"/>
  <c r="BH24" i="4"/>
  <c r="BC24" i="4"/>
  <c r="BB24" i="4"/>
  <c r="AZ24" i="4"/>
  <c r="AY24" i="4"/>
  <c r="AW24" i="4"/>
  <c r="AV24" i="4"/>
  <c r="AQ24" i="4"/>
  <c r="AP24" i="4"/>
  <c r="AN24" i="4"/>
  <c r="AM24" i="4"/>
  <c r="AK24" i="4"/>
  <c r="AJ24" i="4"/>
  <c r="AF24" i="4"/>
  <c r="AE24" i="4"/>
  <c r="AD24" i="4"/>
  <c r="AB24" i="4"/>
  <c r="AA24" i="4"/>
  <c r="Y24" i="4"/>
  <c r="X24" i="4"/>
  <c r="I24" i="4"/>
  <c r="M24" i="4" s="1"/>
  <c r="Q24" i="4" s="1"/>
  <c r="U24" i="4" s="1"/>
  <c r="V24" i="4" s="1"/>
  <c r="BO58" i="4"/>
  <c r="BN58" i="4"/>
  <c r="BL58" i="4"/>
  <c r="BK58" i="4"/>
  <c r="BI58" i="4"/>
  <c r="BH58" i="4"/>
  <c r="BC58" i="4"/>
  <c r="BB58" i="4"/>
  <c r="AZ58" i="4"/>
  <c r="AY58" i="4"/>
  <c r="AW58" i="4"/>
  <c r="AV58" i="4"/>
  <c r="AQ58" i="4"/>
  <c r="AP58" i="4"/>
  <c r="AN58" i="4"/>
  <c r="AM58" i="4"/>
  <c r="AK58" i="4"/>
  <c r="AJ58" i="4"/>
  <c r="AF58" i="4"/>
  <c r="AE58" i="4"/>
  <c r="AD58" i="4"/>
  <c r="AB58" i="4"/>
  <c r="AA58" i="4"/>
  <c r="Y58" i="4"/>
  <c r="X58" i="4"/>
  <c r="I58" i="4"/>
  <c r="M58" i="4" s="1"/>
  <c r="Q58" i="4" s="1"/>
  <c r="U58" i="4" s="1"/>
  <c r="V58" i="4" s="1"/>
  <c r="BO49" i="4"/>
  <c r="BN49" i="4"/>
  <c r="BL49" i="4"/>
  <c r="BK49" i="4"/>
  <c r="BI49" i="4"/>
  <c r="BH49" i="4"/>
  <c r="BC49" i="4"/>
  <c r="BB49" i="4"/>
  <c r="AZ49" i="4"/>
  <c r="AY49" i="4"/>
  <c r="AW49" i="4"/>
  <c r="AV49" i="4"/>
  <c r="AQ49" i="4"/>
  <c r="AP49" i="4"/>
  <c r="AN49" i="4"/>
  <c r="AM49" i="4"/>
  <c r="AK49" i="4"/>
  <c r="AJ49" i="4"/>
  <c r="AF49" i="4"/>
  <c r="AE49" i="4"/>
  <c r="AD49" i="4"/>
  <c r="AB49" i="4"/>
  <c r="AA49" i="4"/>
  <c r="Y49" i="4"/>
  <c r="X49" i="4"/>
  <c r="M49" i="4"/>
  <c r="Q49" i="4" s="1"/>
  <c r="U49" i="4" s="1"/>
  <c r="V49" i="4" s="1"/>
  <c r="I49" i="4"/>
  <c r="BO36" i="4"/>
  <c r="BN36" i="4"/>
  <c r="BL36" i="4"/>
  <c r="BK36" i="4"/>
  <c r="BI36" i="4"/>
  <c r="BH36" i="4"/>
  <c r="BC36" i="4"/>
  <c r="BB36" i="4"/>
  <c r="AZ36" i="4"/>
  <c r="AY36" i="4"/>
  <c r="AW36" i="4"/>
  <c r="AV36" i="4"/>
  <c r="AR36" i="4"/>
  <c r="AQ36" i="4"/>
  <c r="AP36" i="4"/>
  <c r="AN36" i="4"/>
  <c r="AM36" i="4"/>
  <c r="AK36" i="4"/>
  <c r="AJ36" i="4"/>
  <c r="AF36" i="4"/>
  <c r="AE36" i="4"/>
  <c r="AD36" i="4"/>
  <c r="AB36" i="4"/>
  <c r="AA36" i="4"/>
  <c r="Y36" i="4"/>
  <c r="X36" i="4"/>
  <c r="I36" i="4"/>
  <c r="BO78" i="4"/>
  <c r="BN78" i="4"/>
  <c r="BL78" i="4"/>
  <c r="BK78" i="4"/>
  <c r="BI78" i="4"/>
  <c r="BH78" i="4"/>
  <c r="BC78" i="4"/>
  <c r="BB78" i="4"/>
  <c r="AZ78" i="4"/>
  <c r="AY78" i="4"/>
  <c r="AW78" i="4"/>
  <c r="AV78" i="4"/>
  <c r="AQ78" i="4"/>
  <c r="AP78" i="4"/>
  <c r="AN78" i="4"/>
  <c r="AM78" i="4"/>
  <c r="AK78" i="4"/>
  <c r="AJ78" i="4"/>
  <c r="AF78" i="4"/>
  <c r="AE78" i="4"/>
  <c r="AD78" i="4"/>
  <c r="AB78" i="4"/>
  <c r="AA78" i="4"/>
  <c r="Y78" i="4"/>
  <c r="X78" i="4"/>
  <c r="M78" i="4"/>
  <c r="Q78" i="4" s="1"/>
  <c r="U78" i="4" s="1"/>
  <c r="V78" i="4" s="1"/>
  <c r="I78" i="4"/>
  <c r="BO34" i="4"/>
  <c r="BN34" i="4"/>
  <c r="BL34" i="4"/>
  <c r="BK34" i="4"/>
  <c r="BI34" i="4"/>
  <c r="BH34" i="4"/>
  <c r="BC34" i="4"/>
  <c r="BB34" i="4"/>
  <c r="AZ34" i="4"/>
  <c r="AY34" i="4"/>
  <c r="AW34" i="4"/>
  <c r="AV34" i="4"/>
  <c r="AR34" i="4"/>
  <c r="AQ34" i="4"/>
  <c r="AP34" i="4"/>
  <c r="AN34" i="4"/>
  <c r="AM34" i="4"/>
  <c r="AK34" i="4"/>
  <c r="AJ34" i="4"/>
  <c r="AF34" i="4"/>
  <c r="AE34" i="4"/>
  <c r="AD34" i="4"/>
  <c r="AB34" i="4"/>
  <c r="AA34" i="4"/>
  <c r="Y34" i="4"/>
  <c r="X34" i="4"/>
  <c r="Q34" i="4"/>
  <c r="U34" i="4" s="1"/>
  <c r="V34" i="4" s="1"/>
  <c r="I34" i="4"/>
  <c r="M34" i="4" s="1"/>
  <c r="BO17" i="4"/>
  <c r="BN17" i="4"/>
  <c r="BL17" i="4"/>
  <c r="BK17" i="4"/>
  <c r="BI17" i="4"/>
  <c r="BH17" i="4"/>
  <c r="BC17" i="4"/>
  <c r="BB17" i="4"/>
  <c r="AZ17" i="4"/>
  <c r="AY17" i="4"/>
  <c r="AW17" i="4"/>
  <c r="AV17" i="4"/>
  <c r="AQ17" i="4"/>
  <c r="AP17" i="4"/>
  <c r="AN17" i="4"/>
  <c r="AM17" i="4"/>
  <c r="AK17" i="4"/>
  <c r="AJ17" i="4"/>
  <c r="AF17" i="4"/>
  <c r="AE17" i="4"/>
  <c r="AD17" i="4"/>
  <c r="AB17" i="4"/>
  <c r="AA17" i="4"/>
  <c r="Y17" i="4"/>
  <c r="X17" i="4"/>
  <c r="I17" i="4"/>
  <c r="BO13" i="4"/>
  <c r="BN13" i="4"/>
  <c r="BL13" i="4"/>
  <c r="BK13" i="4"/>
  <c r="BI13" i="4"/>
  <c r="BH13" i="4"/>
  <c r="BC13" i="4"/>
  <c r="BB13" i="4"/>
  <c r="AZ13" i="4"/>
  <c r="AY13" i="4"/>
  <c r="AW13" i="4"/>
  <c r="AV13" i="4"/>
  <c r="AQ13" i="4"/>
  <c r="AP13" i="4"/>
  <c r="AN13" i="4"/>
  <c r="AM13" i="4"/>
  <c r="AK13" i="4"/>
  <c r="AJ13" i="4"/>
  <c r="AF13" i="4"/>
  <c r="AE13" i="4"/>
  <c r="AD13" i="4"/>
  <c r="AB13" i="4"/>
  <c r="AA13" i="4"/>
  <c r="Y13" i="4"/>
  <c r="X13" i="4"/>
  <c r="I13" i="4"/>
  <c r="M13" i="4" s="1"/>
  <c r="Q13" i="4" s="1"/>
  <c r="U13" i="4" s="1"/>
  <c r="V13" i="4" s="1"/>
  <c r="BO66" i="4"/>
  <c r="BN66" i="4"/>
  <c r="BL66" i="4"/>
  <c r="BK66" i="4"/>
  <c r="BI66" i="4"/>
  <c r="BH66" i="4"/>
  <c r="BC66" i="4"/>
  <c r="BB66" i="4"/>
  <c r="AZ66" i="4"/>
  <c r="AY66" i="4"/>
  <c r="AW66" i="4"/>
  <c r="AV66" i="4"/>
  <c r="AQ66" i="4"/>
  <c r="AP66" i="4"/>
  <c r="AN66" i="4"/>
  <c r="AM66" i="4"/>
  <c r="AK66" i="4"/>
  <c r="AJ66" i="4"/>
  <c r="AF66" i="4"/>
  <c r="AE66" i="4"/>
  <c r="AD66" i="4"/>
  <c r="AB66" i="4"/>
  <c r="AA66" i="4"/>
  <c r="Y66" i="4"/>
  <c r="X66" i="4"/>
  <c r="I66" i="4"/>
  <c r="M66" i="4" s="1"/>
  <c r="Q66" i="4" s="1"/>
  <c r="U66" i="4" s="1"/>
  <c r="V66" i="4" s="1"/>
  <c r="BO83" i="4"/>
  <c r="BN83" i="4"/>
  <c r="BL83" i="4"/>
  <c r="BK83" i="4"/>
  <c r="BI83" i="4"/>
  <c r="BH83" i="4"/>
  <c r="BC83" i="4"/>
  <c r="BB83" i="4"/>
  <c r="AZ83" i="4"/>
  <c r="AY83" i="4"/>
  <c r="AW83" i="4"/>
  <c r="AV83" i="4"/>
  <c r="AQ83" i="4"/>
  <c r="AP83" i="4"/>
  <c r="AN83" i="4"/>
  <c r="AM83" i="4"/>
  <c r="AK83" i="4"/>
  <c r="AJ83" i="4"/>
  <c r="AF83" i="4"/>
  <c r="AE83" i="4"/>
  <c r="AD83" i="4"/>
  <c r="AB83" i="4"/>
  <c r="AA83" i="4"/>
  <c r="Y83" i="4"/>
  <c r="X83" i="4"/>
  <c r="I83" i="4"/>
  <c r="M83" i="4" s="1"/>
  <c r="Q83" i="4" s="1"/>
  <c r="U83" i="4" s="1"/>
  <c r="V83" i="4" s="1"/>
  <c r="BO88" i="4"/>
  <c r="BN88" i="4"/>
  <c r="BL88" i="4"/>
  <c r="BK88" i="4"/>
  <c r="BI88" i="4"/>
  <c r="BH88" i="4"/>
  <c r="BC88" i="4"/>
  <c r="BB88" i="4"/>
  <c r="AZ88" i="4"/>
  <c r="AY88" i="4"/>
  <c r="AW88" i="4"/>
  <c r="AV88" i="4"/>
  <c r="AQ88" i="4"/>
  <c r="AP88" i="4"/>
  <c r="AN88" i="4"/>
  <c r="AM88" i="4"/>
  <c r="AK88" i="4"/>
  <c r="AJ88" i="4"/>
  <c r="AF88" i="4"/>
  <c r="AR88" i="4" s="1"/>
  <c r="AE88" i="4"/>
  <c r="AD88" i="4"/>
  <c r="AB88" i="4"/>
  <c r="AA88" i="4"/>
  <c r="Y88" i="4"/>
  <c r="X88" i="4"/>
  <c r="I88" i="4"/>
  <c r="M88" i="4" s="1"/>
  <c r="Q88" i="4" s="1"/>
  <c r="U88" i="4" s="1"/>
  <c r="V88" i="4" s="1"/>
  <c r="BO15" i="4"/>
  <c r="BN15" i="4"/>
  <c r="BL15" i="4"/>
  <c r="BK15" i="4"/>
  <c r="BI15" i="4"/>
  <c r="BH15" i="4"/>
  <c r="BC15" i="4"/>
  <c r="BB15" i="4"/>
  <c r="AZ15" i="4"/>
  <c r="AY15" i="4"/>
  <c r="AW15" i="4"/>
  <c r="AV15" i="4"/>
  <c r="AQ15" i="4"/>
  <c r="AP15" i="4"/>
  <c r="AN15" i="4"/>
  <c r="AM15" i="4"/>
  <c r="AK15" i="4"/>
  <c r="AJ15" i="4"/>
  <c r="AF15" i="4"/>
  <c r="AE15" i="4"/>
  <c r="AD15" i="4"/>
  <c r="AB15" i="4"/>
  <c r="AA15" i="4"/>
  <c r="Y15" i="4"/>
  <c r="X15" i="4"/>
  <c r="I15" i="4"/>
  <c r="M15" i="4" s="1"/>
  <c r="Q15" i="4" s="1"/>
  <c r="U15" i="4" s="1"/>
  <c r="V15" i="4" s="1"/>
  <c r="BO70" i="4"/>
  <c r="BN70" i="4"/>
  <c r="BL70" i="4"/>
  <c r="BK70" i="4"/>
  <c r="BI70" i="4"/>
  <c r="BH70" i="4"/>
  <c r="BC70" i="4"/>
  <c r="BB70" i="4"/>
  <c r="AZ70" i="4"/>
  <c r="AY70" i="4"/>
  <c r="AW70" i="4"/>
  <c r="AV70" i="4"/>
  <c r="AQ70" i="4"/>
  <c r="AP70" i="4"/>
  <c r="AN70" i="4"/>
  <c r="AM70" i="4"/>
  <c r="AK70" i="4"/>
  <c r="AJ70" i="4"/>
  <c r="AF70" i="4"/>
  <c r="AR70" i="4" s="1"/>
  <c r="AE70" i="4"/>
  <c r="AD70" i="4"/>
  <c r="AB70" i="4"/>
  <c r="AA70" i="4"/>
  <c r="Y70" i="4"/>
  <c r="X70" i="4"/>
  <c r="I70" i="4"/>
  <c r="M70" i="4" s="1"/>
  <c r="Q70" i="4" s="1"/>
  <c r="U70" i="4" s="1"/>
  <c r="V70" i="4" s="1"/>
  <c r="BO73" i="4"/>
  <c r="BN73" i="4"/>
  <c r="BL73" i="4"/>
  <c r="BK73" i="4"/>
  <c r="BI73" i="4"/>
  <c r="BH73" i="4"/>
  <c r="BC73" i="4"/>
  <c r="BB73" i="4"/>
  <c r="AZ73" i="4"/>
  <c r="AY73" i="4"/>
  <c r="AW73" i="4"/>
  <c r="AV73" i="4"/>
  <c r="AQ73" i="4"/>
  <c r="AP73" i="4"/>
  <c r="AN73" i="4"/>
  <c r="AM73" i="4"/>
  <c r="AK73" i="4"/>
  <c r="AJ73" i="4"/>
  <c r="AF73" i="4"/>
  <c r="AE73" i="4"/>
  <c r="AD73" i="4"/>
  <c r="AB73" i="4"/>
  <c r="AA73" i="4"/>
  <c r="Y73" i="4"/>
  <c r="X73" i="4"/>
  <c r="I73" i="4"/>
  <c r="M73" i="4" s="1"/>
  <c r="Q73" i="4" s="1"/>
  <c r="U73" i="4" s="1"/>
  <c r="V73" i="4" s="1"/>
  <c r="BO51" i="4"/>
  <c r="BN51" i="4"/>
  <c r="BL51" i="4"/>
  <c r="BK51" i="4"/>
  <c r="BI51" i="4"/>
  <c r="BH51" i="4"/>
  <c r="BC51" i="4"/>
  <c r="BB51" i="4"/>
  <c r="AZ51" i="4"/>
  <c r="AY51" i="4"/>
  <c r="AW51" i="4"/>
  <c r="AV51" i="4"/>
  <c r="AQ51" i="4"/>
  <c r="AP51" i="4"/>
  <c r="AN51" i="4"/>
  <c r="AM51" i="4"/>
  <c r="AK51" i="4"/>
  <c r="AJ51" i="4"/>
  <c r="AF51" i="4"/>
  <c r="AE51" i="4"/>
  <c r="AD51" i="4"/>
  <c r="AB51" i="4"/>
  <c r="AA51" i="4"/>
  <c r="Y51" i="4"/>
  <c r="X51" i="4"/>
  <c r="I51" i="4"/>
  <c r="M51" i="4" s="1"/>
  <c r="Q51" i="4" s="1"/>
  <c r="U51" i="4" s="1"/>
  <c r="V51" i="4" s="1"/>
  <c r="BO81" i="4"/>
  <c r="BN81" i="4"/>
  <c r="BL81" i="4"/>
  <c r="BK81" i="4"/>
  <c r="BI81" i="4"/>
  <c r="BH81" i="4"/>
  <c r="BC81" i="4"/>
  <c r="BB81" i="4"/>
  <c r="AZ81" i="4"/>
  <c r="AY81" i="4"/>
  <c r="AW81" i="4"/>
  <c r="AV81" i="4"/>
  <c r="AQ81" i="4"/>
  <c r="AP81" i="4"/>
  <c r="AN81" i="4"/>
  <c r="AM81" i="4"/>
  <c r="AK81" i="4"/>
  <c r="AJ81" i="4"/>
  <c r="AF81" i="4"/>
  <c r="AE81" i="4"/>
  <c r="AD81" i="4"/>
  <c r="AB81" i="4"/>
  <c r="AA81" i="4"/>
  <c r="Y81" i="4"/>
  <c r="X81" i="4"/>
  <c r="I81" i="4"/>
  <c r="M81" i="4" s="1"/>
  <c r="Q81" i="4" s="1"/>
  <c r="U81" i="4" s="1"/>
  <c r="V81" i="4" s="1"/>
  <c r="BO39" i="4"/>
  <c r="BN39" i="4"/>
  <c r="BL39" i="4"/>
  <c r="BK39" i="4"/>
  <c r="BI39" i="4"/>
  <c r="BH39" i="4"/>
  <c r="BC39" i="4"/>
  <c r="BB39" i="4"/>
  <c r="AZ39" i="4"/>
  <c r="AY39" i="4"/>
  <c r="AW39" i="4"/>
  <c r="AV39" i="4"/>
  <c r="AQ39" i="4"/>
  <c r="AP39" i="4"/>
  <c r="AN39" i="4"/>
  <c r="AM39" i="4"/>
  <c r="AK39" i="4"/>
  <c r="AJ39" i="4"/>
  <c r="AF39" i="4"/>
  <c r="AR39" i="4" s="1"/>
  <c r="AE39" i="4"/>
  <c r="AD39" i="4"/>
  <c r="AB39" i="4"/>
  <c r="AA39" i="4"/>
  <c r="Y39" i="4"/>
  <c r="X39" i="4"/>
  <c r="I39" i="4"/>
  <c r="M39" i="4" s="1"/>
  <c r="Q39" i="4" s="1"/>
  <c r="U39" i="4" s="1"/>
  <c r="V39" i="4" s="1"/>
  <c r="BO60" i="4"/>
  <c r="BN60" i="4"/>
  <c r="BL60" i="4"/>
  <c r="BK60" i="4"/>
  <c r="BI60" i="4"/>
  <c r="BH60" i="4"/>
  <c r="BC60" i="4"/>
  <c r="BB60" i="4"/>
  <c r="AZ60" i="4"/>
  <c r="AY60" i="4"/>
  <c r="AW60" i="4"/>
  <c r="AV60" i="4"/>
  <c r="AQ60" i="4"/>
  <c r="AP60" i="4"/>
  <c r="AN60" i="4"/>
  <c r="AM60" i="4"/>
  <c r="AK60" i="4"/>
  <c r="AJ60" i="4"/>
  <c r="AF60" i="4"/>
  <c r="AE60" i="4"/>
  <c r="AD60" i="4"/>
  <c r="AB60" i="4"/>
  <c r="AA60" i="4"/>
  <c r="Y60" i="4"/>
  <c r="X60" i="4"/>
  <c r="I60" i="4"/>
  <c r="M60" i="4" s="1"/>
  <c r="Q60" i="4" s="1"/>
  <c r="U60" i="4" s="1"/>
  <c r="V60" i="4" s="1"/>
  <c r="BO30" i="4"/>
  <c r="BN30" i="4"/>
  <c r="BL30" i="4"/>
  <c r="BK30" i="4"/>
  <c r="BI30" i="4"/>
  <c r="BH30" i="4"/>
  <c r="BC30" i="4"/>
  <c r="BB30" i="4"/>
  <c r="AZ30" i="4"/>
  <c r="AY30" i="4"/>
  <c r="AW30" i="4"/>
  <c r="AV30" i="4"/>
  <c r="AQ30" i="4"/>
  <c r="AP30" i="4"/>
  <c r="AN30" i="4"/>
  <c r="AM30" i="4"/>
  <c r="AK30" i="4"/>
  <c r="AJ30" i="4"/>
  <c r="AF30" i="4"/>
  <c r="AR30" i="4" s="1"/>
  <c r="AE30" i="4"/>
  <c r="AD30" i="4"/>
  <c r="AB30" i="4"/>
  <c r="AA30" i="4"/>
  <c r="Y30" i="4"/>
  <c r="X30" i="4"/>
  <c r="I30" i="4"/>
  <c r="M30" i="4" s="1"/>
  <c r="Q30" i="4" s="1"/>
  <c r="U30" i="4" s="1"/>
  <c r="V30" i="4" s="1"/>
  <c r="BO68" i="4"/>
  <c r="BN68" i="4"/>
  <c r="BL68" i="4"/>
  <c r="BK68" i="4"/>
  <c r="BI68" i="4"/>
  <c r="BH68" i="4"/>
  <c r="BC68" i="4"/>
  <c r="BB68" i="4"/>
  <c r="AZ68" i="4"/>
  <c r="AY68" i="4"/>
  <c r="AW68" i="4"/>
  <c r="AV68" i="4"/>
  <c r="AQ68" i="4"/>
  <c r="AP68" i="4"/>
  <c r="AN68" i="4"/>
  <c r="AM68" i="4"/>
  <c r="AK68" i="4"/>
  <c r="AJ68" i="4"/>
  <c r="AF68" i="4"/>
  <c r="AE68" i="4"/>
  <c r="AD68" i="4"/>
  <c r="AB68" i="4"/>
  <c r="AA68" i="4"/>
  <c r="Y68" i="4"/>
  <c r="X68" i="4"/>
  <c r="I68" i="4"/>
  <c r="M68" i="4" s="1"/>
  <c r="Q68" i="4" s="1"/>
  <c r="U68" i="4" s="1"/>
  <c r="V68" i="4" s="1"/>
  <c r="BO42" i="4"/>
  <c r="BN42" i="4"/>
  <c r="BL42" i="4"/>
  <c r="BK42" i="4"/>
  <c r="BI42" i="4"/>
  <c r="BH42" i="4"/>
  <c r="BC42" i="4"/>
  <c r="BB42" i="4"/>
  <c r="AZ42" i="4"/>
  <c r="AY42" i="4"/>
  <c r="AW42" i="4"/>
  <c r="AV42" i="4"/>
  <c r="AQ42" i="4"/>
  <c r="AP42" i="4"/>
  <c r="AN42" i="4"/>
  <c r="AM42" i="4"/>
  <c r="AK42" i="4"/>
  <c r="AJ42" i="4"/>
  <c r="AF42" i="4"/>
  <c r="AE42" i="4"/>
  <c r="AD42" i="4"/>
  <c r="AB42" i="4"/>
  <c r="AA42" i="4"/>
  <c r="Y42" i="4"/>
  <c r="X42" i="4"/>
  <c r="M42" i="4"/>
  <c r="Q42" i="4" s="1"/>
  <c r="U42" i="4" s="1"/>
  <c r="V42" i="4" s="1"/>
  <c r="I42" i="4"/>
  <c r="BO56" i="4"/>
  <c r="BN56" i="4"/>
  <c r="BL56" i="4"/>
  <c r="BK56" i="4"/>
  <c r="BI56" i="4"/>
  <c r="BH56" i="4"/>
  <c r="BC56" i="4"/>
  <c r="BB56" i="4"/>
  <c r="AZ56" i="4"/>
  <c r="AY56" i="4"/>
  <c r="AW56" i="4"/>
  <c r="AV56" i="4"/>
  <c r="AR56" i="4"/>
  <c r="AT56" i="4" s="1"/>
  <c r="AQ56" i="4"/>
  <c r="AP56" i="4"/>
  <c r="AN56" i="4"/>
  <c r="AM56" i="4"/>
  <c r="AK56" i="4"/>
  <c r="AJ56" i="4"/>
  <c r="AF56" i="4"/>
  <c r="AE56" i="4"/>
  <c r="AD56" i="4"/>
  <c r="AB56" i="4"/>
  <c r="AA56" i="4"/>
  <c r="Y56" i="4"/>
  <c r="X56" i="4"/>
  <c r="Q56" i="4"/>
  <c r="U56" i="4" s="1"/>
  <c r="V56" i="4" s="1"/>
  <c r="I56" i="4"/>
  <c r="M56" i="4" s="1"/>
  <c r="BO80" i="4"/>
  <c r="BN80" i="4"/>
  <c r="BL80" i="4"/>
  <c r="BK80" i="4"/>
  <c r="BI80" i="4"/>
  <c r="BH80" i="4"/>
  <c r="BC80" i="4"/>
  <c r="BB80" i="4"/>
  <c r="AZ80" i="4"/>
  <c r="AY80" i="4"/>
  <c r="AW80" i="4"/>
  <c r="AV80" i="4"/>
  <c r="AQ80" i="4"/>
  <c r="AP80" i="4"/>
  <c r="AN80" i="4"/>
  <c r="AM80" i="4"/>
  <c r="AK80" i="4"/>
  <c r="AJ80" i="4"/>
  <c r="AF80" i="4"/>
  <c r="AE80" i="4"/>
  <c r="AD80" i="4"/>
  <c r="AB80" i="4"/>
  <c r="AA80" i="4"/>
  <c r="Y80" i="4"/>
  <c r="X80" i="4"/>
  <c r="I80" i="4"/>
  <c r="M80" i="4" s="1"/>
  <c r="Q80" i="4" s="1"/>
  <c r="U80" i="4" s="1"/>
  <c r="V80" i="4" s="1"/>
  <c r="BO54" i="4"/>
  <c r="BN54" i="4"/>
  <c r="BL54" i="4"/>
  <c r="BK54" i="4"/>
  <c r="BI54" i="4"/>
  <c r="BH54" i="4"/>
  <c r="BC54" i="4"/>
  <c r="BB54" i="4"/>
  <c r="AZ54" i="4"/>
  <c r="AY54" i="4"/>
  <c r="AW54" i="4"/>
  <c r="AV54" i="4"/>
  <c r="AQ54" i="4"/>
  <c r="AP54" i="4"/>
  <c r="AN54" i="4"/>
  <c r="AM54" i="4"/>
  <c r="AK54" i="4"/>
  <c r="AJ54" i="4"/>
  <c r="AF54" i="4"/>
  <c r="AR54" i="4" s="1"/>
  <c r="AE54" i="4"/>
  <c r="AD54" i="4"/>
  <c r="AB54" i="4"/>
  <c r="AA54" i="4"/>
  <c r="Y54" i="4"/>
  <c r="X54" i="4"/>
  <c r="I54" i="4"/>
  <c r="M54" i="4" s="1"/>
  <c r="BO62" i="4"/>
  <c r="BN62" i="4"/>
  <c r="BL62" i="4"/>
  <c r="BK62" i="4"/>
  <c r="BI62" i="4"/>
  <c r="BH62" i="4"/>
  <c r="BC62" i="4"/>
  <c r="BB62" i="4"/>
  <c r="AZ62" i="4"/>
  <c r="AY62" i="4"/>
  <c r="AW62" i="4"/>
  <c r="AV62" i="4"/>
  <c r="AQ62" i="4"/>
  <c r="AP62" i="4"/>
  <c r="AN62" i="4"/>
  <c r="AM62" i="4"/>
  <c r="AK62" i="4"/>
  <c r="AJ62" i="4"/>
  <c r="AF62" i="4"/>
  <c r="AE62" i="4"/>
  <c r="AD62" i="4"/>
  <c r="AB62" i="4"/>
  <c r="AA62" i="4"/>
  <c r="Y62" i="4"/>
  <c r="X62" i="4"/>
  <c r="I62" i="4"/>
  <c r="M62" i="4" s="1"/>
  <c r="Q62" i="4" s="1"/>
  <c r="U62" i="4" s="1"/>
  <c r="V62" i="4" s="1"/>
  <c r="BO37" i="4"/>
  <c r="BN37" i="4"/>
  <c r="BL37" i="4"/>
  <c r="BK37" i="4"/>
  <c r="BI37" i="4"/>
  <c r="BH37" i="4"/>
  <c r="BC37" i="4"/>
  <c r="BB37" i="4"/>
  <c r="AZ37" i="4"/>
  <c r="AY37" i="4"/>
  <c r="AW37" i="4"/>
  <c r="AV37" i="4"/>
  <c r="AQ37" i="4"/>
  <c r="AP37" i="4"/>
  <c r="AN37" i="4"/>
  <c r="AM37" i="4"/>
  <c r="AK37" i="4"/>
  <c r="AJ37" i="4"/>
  <c r="AF37" i="4"/>
  <c r="AE37" i="4"/>
  <c r="AD37" i="4"/>
  <c r="AB37" i="4"/>
  <c r="AA37" i="4"/>
  <c r="Y37" i="4"/>
  <c r="X37" i="4"/>
  <c r="I37" i="4"/>
  <c r="M37" i="4" s="1"/>
  <c r="Q37" i="4" s="1"/>
  <c r="U37" i="4" s="1"/>
  <c r="V37" i="4" s="1"/>
  <c r="BO47" i="4"/>
  <c r="BN47" i="4"/>
  <c r="BL47" i="4"/>
  <c r="BK47" i="4"/>
  <c r="BI47" i="4"/>
  <c r="BH47" i="4"/>
  <c r="BC47" i="4"/>
  <c r="BB47" i="4"/>
  <c r="AZ47" i="4"/>
  <c r="AY47" i="4"/>
  <c r="AW47" i="4"/>
  <c r="AV47" i="4"/>
  <c r="AQ47" i="4"/>
  <c r="AP47" i="4"/>
  <c r="AN47" i="4"/>
  <c r="AM47" i="4"/>
  <c r="AK47" i="4"/>
  <c r="AJ47" i="4"/>
  <c r="AF47" i="4"/>
  <c r="AE47" i="4"/>
  <c r="AD47" i="4"/>
  <c r="AB47" i="4"/>
  <c r="AA47" i="4"/>
  <c r="Y47" i="4"/>
  <c r="X47" i="4"/>
  <c r="I47" i="4"/>
  <c r="M47" i="4" s="1"/>
  <c r="Q47" i="4" s="1"/>
  <c r="U47" i="4" s="1"/>
  <c r="V47" i="4" s="1"/>
  <c r="BO95" i="4"/>
  <c r="BN95" i="4"/>
  <c r="BL95" i="4"/>
  <c r="BK95" i="4"/>
  <c r="BI95" i="4"/>
  <c r="BH95" i="4"/>
  <c r="BC95" i="4"/>
  <c r="BB95" i="4"/>
  <c r="AZ95" i="4"/>
  <c r="AY95" i="4"/>
  <c r="AW95" i="4"/>
  <c r="AV95" i="4"/>
  <c r="AQ95" i="4"/>
  <c r="AP95" i="4"/>
  <c r="AN95" i="4"/>
  <c r="AM95" i="4"/>
  <c r="AK95" i="4"/>
  <c r="AJ95" i="4"/>
  <c r="AF95" i="4"/>
  <c r="AR95" i="4" s="1"/>
  <c r="AE95" i="4"/>
  <c r="AD95" i="4"/>
  <c r="AB95" i="4"/>
  <c r="AA95" i="4"/>
  <c r="Y95" i="4"/>
  <c r="X95" i="4"/>
  <c r="I95" i="4"/>
  <c r="M95" i="4" s="1"/>
  <c r="BO40" i="4"/>
  <c r="BN40" i="4"/>
  <c r="BL40" i="4"/>
  <c r="BK40" i="4"/>
  <c r="BI40" i="4"/>
  <c r="BH40" i="4"/>
  <c r="BC40" i="4"/>
  <c r="BB40" i="4"/>
  <c r="AZ40" i="4"/>
  <c r="AY40" i="4"/>
  <c r="AW40" i="4"/>
  <c r="AV40" i="4"/>
  <c r="AQ40" i="4"/>
  <c r="AP40" i="4"/>
  <c r="AN40" i="4"/>
  <c r="AM40" i="4"/>
  <c r="AK40" i="4"/>
  <c r="AJ40" i="4"/>
  <c r="AF40" i="4"/>
  <c r="AE40" i="4"/>
  <c r="AD40" i="4"/>
  <c r="AB40" i="4"/>
  <c r="AA40" i="4"/>
  <c r="Y40" i="4"/>
  <c r="X40" i="4"/>
  <c r="I40" i="4"/>
  <c r="M40" i="4" s="1"/>
  <c r="Q40" i="4" s="1"/>
  <c r="U40" i="4" s="1"/>
  <c r="V40" i="4" s="1"/>
  <c r="BO89" i="4"/>
  <c r="BN89" i="4"/>
  <c r="BL89" i="4"/>
  <c r="BK89" i="4"/>
  <c r="BI89" i="4"/>
  <c r="BH89" i="4"/>
  <c r="BC89" i="4"/>
  <c r="BB89" i="4"/>
  <c r="AZ89" i="4"/>
  <c r="AY89" i="4"/>
  <c r="AW89" i="4"/>
  <c r="AV89" i="4"/>
  <c r="AQ89" i="4"/>
  <c r="AP89" i="4"/>
  <c r="AN89" i="4"/>
  <c r="AM89" i="4"/>
  <c r="AK89" i="4"/>
  <c r="AJ89" i="4"/>
  <c r="AF89" i="4"/>
  <c r="AR89" i="4" s="1"/>
  <c r="AE89" i="4"/>
  <c r="AD89" i="4"/>
  <c r="AB89" i="4"/>
  <c r="AA89" i="4"/>
  <c r="Y89" i="4"/>
  <c r="X89" i="4"/>
  <c r="I89" i="4"/>
  <c r="M89" i="4" s="1"/>
  <c r="Q89" i="4" s="1"/>
  <c r="U89" i="4" s="1"/>
  <c r="V89" i="4" s="1"/>
  <c r="BO20" i="4"/>
  <c r="BN20" i="4"/>
  <c r="BL20" i="4"/>
  <c r="BK20" i="4"/>
  <c r="BI20" i="4"/>
  <c r="BH20" i="4"/>
  <c r="BC20" i="4"/>
  <c r="BB20" i="4"/>
  <c r="AZ20" i="4"/>
  <c r="AY20" i="4"/>
  <c r="AW20" i="4"/>
  <c r="AV20" i="4"/>
  <c r="AQ20" i="4"/>
  <c r="AP20" i="4"/>
  <c r="AN20" i="4"/>
  <c r="AM20" i="4"/>
  <c r="AK20" i="4"/>
  <c r="AJ20" i="4"/>
  <c r="AF20" i="4"/>
  <c r="AE20" i="4"/>
  <c r="AD20" i="4"/>
  <c r="AB20" i="4"/>
  <c r="AA20" i="4"/>
  <c r="Y20" i="4"/>
  <c r="X20" i="4"/>
  <c r="I20" i="4"/>
  <c r="M20" i="4" s="1"/>
  <c r="Q20" i="4" s="1"/>
  <c r="U20" i="4" s="1"/>
  <c r="V20" i="4" s="1"/>
  <c r="BO55" i="4"/>
  <c r="BN55" i="4"/>
  <c r="BL55" i="4"/>
  <c r="BK55" i="4"/>
  <c r="BI55" i="4"/>
  <c r="BH55" i="4"/>
  <c r="BC55" i="4"/>
  <c r="BB55" i="4"/>
  <c r="AZ55" i="4"/>
  <c r="AY55" i="4"/>
  <c r="AW55" i="4"/>
  <c r="AV55" i="4"/>
  <c r="AQ55" i="4"/>
  <c r="AP55" i="4"/>
  <c r="AN55" i="4"/>
  <c r="AM55" i="4"/>
  <c r="AK55" i="4"/>
  <c r="AJ55" i="4"/>
  <c r="AF55" i="4"/>
  <c r="AR55" i="4" s="1"/>
  <c r="AE55" i="4"/>
  <c r="AD55" i="4"/>
  <c r="AB55" i="4"/>
  <c r="AA55" i="4"/>
  <c r="Y55" i="4"/>
  <c r="X55" i="4"/>
  <c r="I55" i="4"/>
  <c r="M55" i="4" s="1"/>
  <c r="BO14" i="4"/>
  <c r="BN14" i="4"/>
  <c r="BL14" i="4"/>
  <c r="BK14" i="4"/>
  <c r="BI14" i="4"/>
  <c r="BH14" i="4"/>
  <c r="BC14" i="4"/>
  <c r="BB14" i="4"/>
  <c r="AZ14" i="4"/>
  <c r="AY14" i="4"/>
  <c r="AW14" i="4"/>
  <c r="AV14" i="4"/>
  <c r="AQ14" i="4"/>
  <c r="AP14" i="4"/>
  <c r="AN14" i="4"/>
  <c r="AM14" i="4"/>
  <c r="AK14" i="4"/>
  <c r="AJ14" i="4"/>
  <c r="AF14" i="4"/>
  <c r="AE14" i="4"/>
  <c r="AD14" i="4"/>
  <c r="AB14" i="4"/>
  <c r="AA14" i="4"/>
  <c r="Y14" i="4"/>
  <c r="X14" i="4"/>
  <c r="I14" i="4"/>
  <c r="M14" i="4" s="1"/>
  <c r="Q14" i="4" s="1"/>
  <c r="U14" i="4" s="1"/>
  <c r="V14" i="4" s="1"/>
  <c r="BO63" i="4"/>
  <c r="BN63" i="4"/>
  <c r="BL63" i="4"/>
  <c r="BK63" i="4"/>
  <c r="BI63" i="4"/>
  <c r="BH63" i="4"/>
  <c r="BC63" i="4"/>
  <c r="BB63" i="4"/>
  <c r="AZ63" i="4"/>
  <c r="AY63" i="4"/>
  <c r="AW63" i="4"/>
  <c r="AV63" i="4"/>
  <c r="AQ63" i="4"/>
  <c r="AP63" i="4"/>
  <c r="AN63" i="4"/>
  <c r="AM63" i="4"/>
  <c r="AK63" i="4"/>
  <c r="AJ63" i="4"/>
  <c r="AF63" i="4"/>
  <c r="AE63" i="4"/>
  <c r="AD63" i="4"/>
  <c r="AB63" i="4"/>
  <c r="AA63" i="4"/>
  <c r="Y63" i="4"/>
  <c r="X63" i="4"/>
  <c r="I63" i="4"/>
  <c r="M63" i="4" s="1"/>
  <c r="Q63" i="4" s="1"/>
  <c r="U63" i="4" s="1"/>
  <c r="V63" i="4" s="1"/>
  <c r="BO90" i="4"/>
  <c r="BN90" i="4"/>
  <c r="BL90" i="4"/>
  <c r="BK90" i="4"/>
  <c r="BI90" i="4"/>
  <c r="BH90" i="4"/>
  <c r="BC90" i="4"/>
  <c r="BB90" i="4"/>
  <c r="AZ90" i="4"/>
  <c r="AY90" i="4"/>
  <c r="AW90" i="4"/>
  <c r="AV90" i="4"/>
  <c r="AQ90" i="4"/>
  <c r="AP90" i="4"/>
  <c r="AN90" i="4"/>
  <c r="AM90" i="4"/>
  <c r="AK90" i="4"/>
  <c r="AJ90" i="4"/>
  <c r="AF90" i="4"/>
  <c r="AE90" i="4"/>
  <c r="AD90" i="4"/>
  <c r="AB90" i="4"/>
  <c r="AA90" i="4"/>
  <c r="Y90" i="4"/>
  <c r="X90" i="4"/>
  <c r="I90" i="4"/>
  <c r="M90" i="4" s="1"/>
  <c r="Q90" i="4" s="1"/>
  <c r="U90" i="4" s="1"/>
  <c r="V90" i="4" s="1"/>
  <c r="BO16" i="4"/>
  <c r="BN16" i="4"/>
  <c r="BL16" i="4"/>
  <c r="BK16" i="4"/>
  <c r="BI16" i="4"/>
  <c r="BH16" i="4"/>
  <c r="BC16" i="4"/>
  <c r="BB16" i="4"/>
  <c r="AZ16" i="4"/>
  <c r="AY16" i="4"/>
  <c r="AW16" i="4"/>
  <c r="AV16" i="4"/>
  <c r="AQ16" i="4"/>
  <c r="AP16" i="4"/>
  <c r="AN16" i="4"/>
  <c r="AM16" i="4"/>
  <c r="AK16" i="4"/>
  <c r="AJ16" i="4"/>
  <c r="AF16" i="4"/>
  <c r="AR16" i="4" s="1"/>
  <c r="AE16" i="4"/>
  <c r="AD16" i="4"/>
  <c r="AB16" i="4"/>
  <c r="AA16" i="4"/>
  <c r="Y16" i="4"/>
  <c r="X16" i="4"/>
  <c r="I16" i="4"/>
  <c r="M16" i="4" s="1"/>
  <c r="BO23" i="4"/>
  <c r="BN23" i="4"/>
  <c r="BL23" i="4"/>
  <c r="BK23" i="4"/>
  <c r="BI23" i="4"/>
  <c r="BH23" i="4"/>
  <c r="BC23" i="4"/>
  <c r="BB23" i="4"/>
  <c r="AZ23" i="4"/>
  <c r="AY23" i="4"/>
  <c r="AW23" i="4"/>
  <c r="AV23" i="4"/>
  <c r="AQ23" i="4"/>
  <c r="AP23" i="4"/>
  <c r="AN23" i="4"/>
  <c r="AM23" i="4"/>
  <c r="AK23" i="4"/>
  <c r="AJ23" i="4"/>
  <c r="AF23" i="4"/>
  <c r="AE23" i="4"/>
  <c r="AD23" i="4"/>
  <c r="AB23" i="4"/>
  <c r="AA23" i="4"/>
  <c r="Y23" i="4"/>
  <c r="X23" i="4"/>
  <c r="I23" i="4"/>
  <c r="M23" i="4" s="1"/>
  <c r="Q23" i="4" s="1"/>
  <c r="U23" i="4" s="1"/>
  <c r="V23" i="4" s="1"/>
  <c r="BO67" i="4"/>
  <c r="BN67" i="4"/>
  <c r="BL67" i="4"/>
  <c r="BK67" i="4"/>
  <c r="BI67" i="4"/>
  <c r="BH67" i="4"/>
  <c r="BC67" i="4"/>
  <c r="BB67" i="4"/>
  <c r="AZ67" i="4"/>
  <c r="AY67" i="4"/>
  <c r="AW67" i="4"/>
  <c r="AV67" i="4"/>
  <c r="AQ67" i="4"/>
  <c r="AP67" i="4"/>
  <c r="AN67" i="4"/>
  <c r="AM67" i="4"/>
  <c r="AK67" i="4"/>
  <c r="AJ67" i="4"/>
  <c r="AF67" i="4"/>
  <c r="AR67" i="4" s="1"/>
  <c r="AE67" i="4"/>
  <c r="AD67" i="4"/>
  <c r="AB67" i="4"/>
  <c r="AA67" i="4"/>
  <c r="Y67" i="4"/>
  <c r="X67" i="4"/>
  <c r="I67" i="4"/>
  <c r="M67" i="4" s="1"/>
  <c r="Q67" i="4" s="1"/>
  <c r="U67" i="4" s="1"/>
  <c r="V67" i="4" s="1"/>
  <c r="BO59" i="4"/>
  <c r="BN59" i="4"/>
  <c r="BL59" i="4"/>
  <c r="BK59" i="4"/>
  <c r="BI59" i="4"/>
  <c r="BH59" i="4"/>
  <c r="BC59" i="4"/>
  <c r="BB59" i="4"/>
  <c r="AZ59" i="4"/>
  <c r="AY59" i="4"/>
  <c r="AW59" i="4"/>
  <c r="AV59" i="4"/>
  <c r="AQ59" i="4"/>
  <c r="AP59" i="4"/>
  <c r="AN59" i="4"/>
  <c r="AM59" i="4"/>
  <c r="AK59" i="4"/>
  <c r="AJ59" i="4"/>
  <c r="AF59" i="4"/>
  <c r="AE59" i="4"/>
  <c r="AD59" i="4"/>
  <c r="AB59" i="4"/>
  <c r="AA59" i="4"/>
  <c r="Y59" i="4"/>
  <c r="X59" i="4"/>
  <c r="I59" i="4"/>
  <c r="M59" i="4" s="1"/>
  <c r="Q59" i="4" s="1"/>
  <c r="U59" i="4" s="1"/>
  <c r="V59" i="4" s="1"/>
  <c r="BO53" i="4"/>
  <c r="BN53" i="4"/>
  <c r="BL53" i="4"/>
  <c r="BK53" i="4"/>
  <c r="BI53" i="4"/>
  <c r="BH53" i="4"/>
  <c r="BC53" i="4"/>
  <c r="BB53" i="4"/>
  <c r="AZ53" i="4"/>
  <c r="AY53" i="4"/>
  <c r="AW53" i="4"/>
  <c r="AV53" i="4"/>
  <c r="AQ53" i="4"/>
  <c r="AP53" i="4"/>
  <c r="AN53" i="4"/>
  <c r="AM53" i="4"/>
  <c r="AK53" i="4"/>
  <c r="AJ53" i="4"/>
  <c r="AF53" i="4"/>
  <c r="AR53" i="4" s="1"/>
  <c r="AE53" i="4"/>
  <c r="AD53" i="4"/>
  <c r="AB53" i="4"/>
  <c r="AA53" i="4"/>
  <c r="Y53" i="4"/>
  <c r="X53" i="4"/>
  <c r="I53" i="4"/>
  <c r="M53" i="4" s="1"/>
  <c r="Q53" i="4" s="1"/>
  <c r="U53" i="4" s="1"/>
  <c r="V53" i="4" s="1"/>
  <c r="BO43" i="4"/>
  <c r="BN43" i="4"/>
  <c r="BL43" i="4"/>
  <c r="BK43" i="4"/>
  <c r="BI43" i="4"/>
  <c r="BH43" i="4"/>
  <c r="BC43" i="4"/>
  <c r="BB43" i="4"/>
  <c r="AZ43" i="4"/>
  <c r="AY43" i="4"/>
  <c r="AW43" i="4"/>
  <c r="AV43" i="4"/>
  <c r="AQ43" i="4"/>
  <c r="AP43" i="4"/>
  <c r="AN43" i="4"/>
  <c r="AM43" i="4"/>
  <c r="AK43" i="4"/>
  <c r="AJ43" i="4"/>
  <c r="AF43" i="4"/>
  <c r="AE43" i="4"/>
  <c r="AD43" i="4"/>
  <c r="AB43" i="4"/>
  <c r="AA43" i="4"/>
  <c r="Y43" i="4"/>
  <c r="X43" i="4"/>
  <c r="I43" i="4"/>
  <c r="M43" i="4" s="1"/>
  <c r="Q43" i="4" s="1"/>
  <c r="U43" i="4" s="1"/>
  <c r="V43" i="4" s="1"/>
  <c r="BO84" i="4"/>
  <c r="BN84" i="4"/>
  <c r="BL84" i="4"/>
  <c r="BK84" i="4"/>
  <c r="BI84" i="4"/>
  <c r="BH84" i="4"/>
  <c r="BC84" i="4"/>
  <c r="BB84" i="4"/>
  <c r="AZ84" i="4"/>
  <c r="AY84" i="4"/>
  <c r="AW84" i="4"/>
  <c r="AV84" i="4"/>
  <c r="AQ84" i="4"/>
  <c r="AP84" i="4"/>
  <c r="AN84" i="4"/>
  <c r="AM84" i="4"/>
  <c r="AK84" i="4"/>
  <c r="AJ84" i="4"/>
  <c r="AF84" i="4"/>
  <c r="AR84" i="4" s="1"/>
  <c r="AE84" i="4"/>
  <c r="AD84" i="4"/>
  <c r="AB84" i="4"/>
  <c r="AA84" i="4"/>
  <c r="Y84" i="4"/>
  <c r="X84" i="4"/>
  <c r="I84" i="4"/>
  <c r="M84" i="4" s="1"/>
  <c r="Q84" i="4" s="1"/>
  <c r="U84" i="4" s="1"/>
  <c r="V84" i="4" s="1"/>
  <c r="BO91" i="4"/>
  <c r="BN91" i="4"/>
  <c r="BL91" i="4"/>
  <c r="BK91" i="4"/>
  <c r="BI91" i="4"/>
  <c r="BH91" i="4"/>
  <c r="BC91" i="4"/>
  <c r="BB91" i="4"/>
  <c r="AZ91" i="4"/>
  <c r="AY91" i="4"/>
  <c r="AW91" i="4"/>
  <c r="AV91" i="4"/>
  <c r="AQ91" i="4"/>
  <c r="AP91" i="4"/>
  <c r="AN91" i="4"/>
  <c r="AM91" i="4"/>
  <c r="AK91" i="4"/>
  <c r="AJ91" i="4"/>
  <c r="AF91" i="4"/>
  <c r="AE91" i="4"/>
  <c r="AD91" i="4"/>
  <c r="AB91" i="4"/>
  <c r="AA91" i="4"/>
  <c r="Y91" i="4"/>
  <c r="X91" i="4"/>
  <c r="I91" i="4"/>
  <c r="AH91" i="4" s="1"/>
  <c r="BO44" i="4"/>
  <c r="BN44" i="4"/>
  <c r="BL44" i="4"/>
  <c r="BK44" i="4"/>
  <c r="BI44" i="4"/>
  <c r="BH44" i="4"/>
  <c r="BC44" i="4"/>
  <c r="BB44" i="4"/>
  <c r="AZ44" i="4"/>
  <c r="AY44" i="4"/>
  <c r="AW44" i="4"/>
  <c r="AV44" i="4"/>
  <c r="AQ44" i="4"/>
  <c r="AP44" i="4"/>
  <c r="AN44" i="4"/>
  <c r="AM44" i="4"/>
  <c r="AK44" i="4"/>
  <c r="AJ44" i="4"/>
  <c r="AF44" i="4"/>
  <c r="AR44" i="4" s="1"/>
  <c r="AE44" i="4"/>
  <c r="AD44" i="4"/>
  <c r="AB44" i="4"/>
  <c r="AA44" i="4"/>
  <c r="Y44" i="4"/>
  <c r="X44" i="4"/>
  <c r="I44" i="4"/>
  <c r="M44" i="4" s="1"/>
  <c r="Q44" i="4" s="1"/>
  <c r="U44" i="4" s="1"/>
  <c r="V44" i="4" s="1"/>
  <c r="BO71" i="4"/>
  <c r="BN71" i="4"/>
  <c r="BL71" i="4"/>
  <c r="BK71" i="4"/>
  <c r="BI71" i="4"/>
  <c r="BH71" i="4"/>
  <c r="BC71" i="4"/>
  <c r="BB71" i="4"/>
  <c r="AZ71" i="4"/>
  <c r="AY71" i="4"/>
  <c r="AW71" i="4"/>
  <c r="AV71" i="4"/>
  <c r="AQ71" i="4"/>
  <c r="AP71" i="4"/>
  <c r="AN71" i="4"/>
  <c r="AM71" i="4"/>
  <c r="AK71" i="4"/>
  <c r="AJ71" i="4"/>
  <c r="AF71" i="4"/>
  <c r="AE71" i="4"/>
  <c r="AD71" i="4"/>
  <c r="AB71" i="4"/>
  <c r="AA71" i="4"/>
  <c r="Y71" i="4"/>
  <c r="X71" i="4"/>
  <c r="M71" i="4"/>
  <c r="Q71" i="4" s="1"/>
  <c r="U71" i="4" s="1"/>
  <c r="V71" i="4" s="1"/>
  <c r="I71" i="4"/>
  <c r="BO79" i="4"/>
  <c r="BN79" i="4"/>
  <c r="BL79" i="4"/>
  <c r="BK79" i="4"/>
  <c r="BI79" i="4"/>
  <c r="BH79" i="4"/>
  <c r="BC79" i="4"/>
  <c r="BB79" i="4"/>
  <c r="AZ79" i="4"/>
  <c r="AY79" i="4"/>
  <c r="AW79" i="4"/>
  <c r="AV79" i="4"/>
  <c r="AQ79" i="4"/>
  <c r="AP79" i="4"/>
  <c r="AN79" i="4"/>
  <c r="AM79" i="4"/>
  <c r="AK79" i="4"/>
  <c r="AJ79" i="4"/>
  <c r="AF79" i="4"/>
  <c r="AE79" i="4"/>
  <c r="AD79" i="4"/>
  <c r="AB79" i="4"/>
  <c r="AA79" i="4"/>
  <c r="Y79" i="4"/>
  <c r="X79" i="4"/>
  <c r="I79" i="4"/>
  <c r="M79" i="4" s="1"/>
  <c r="Q79" i="4" s="1"/>
  <c r="U79" i="4" s="1"/>
  <c r="V79" i="4" s="1"/>
  <c r="BO27" i="4"/>
  <c r="BN27" i="4"/>
  <c r="BL27" i="4"/>
  <c r="BK27" i="4"/>
  <c r="BI27" i="4"/>
  <c r="BH27" i="4"/>
  <c r="BC27" i="4"/>
  <c r="BB27" i="4"/>
  <c r="AZ27" i="4"/>
  <c r="AY27" i="4"/>
  <c r="AW27" i="4"/>
  <c r="AV27" i="4"/>
  <c r="AQ27" i="4"/>
  <c r="AP27" i="4"/>
  <c r="AN27" i="4"/>
  <c r="AM27" i="4"/>
  <c r="AK27" i="4"/>
  <c r="AJ27" i="4"/>
  <c r="AF27" i="4"/>
  <c r="AE27" i="4"/>
  <c r="AD27" i="4"/>
  <c r="AB27" i="4"/>
  <c r="AA27" i="4"/>
  <c r="Y27" i="4"/>
  <c r="X27" i="4"/>
  <c r="I27" i="4"/>
  <c r="M27" i="4" s="1"/>
  <c r="Q27" i="4" s="1"/>
  <c r="U27" i="4" s="1"/>
  <c r="V27" i="4" s="1"/>
  <c r="BO87" i="4"/>
  <c r="BN87" i="4"/>
  <c r="BL87" i="4"/>
  <c r="BK87" i="4"/>
  <c r="BI87" i="4"/>
  <c r="BH87" i="4"/>
  <c r="BC87" i="4"/>
  <c r="BB87" i="4"/>
  <c r="AZ87" i="4"/>
  <c r="AY87" i="4"/>
  <c r="AW87" i="4"/>
  <c r="AV87" i="4"/>
  <c r="AQ87" i="4"/>
  <c r="AP87" i="4"/>
  <c r="AN87" i="4"/>
  <c r="AM87" i="4"/>
  <c r="AK87" i="4"/>
  <c r="AJ87" i="4"/>
  <c r="AF87" i="4"/>
  <c r="AE87" i="4"/>
  <c r="AD87" i="4"/>
  <c r="AB87" i="4"/>
  <c r="AA87" i="4"/>
  <c r="Y87" i="4"/>
  <c r="X87" i="4"/>
  <c r="I87" i="4"/>
  <c r="M87" i="4" s="1"/>
  <c r="Q87" i="4" s="1"/>
  <c r="U87" i="4" s="1"/>
  <c r="V87" i="4" s="1"/>
  <c r="BO94" i="4"/>
  <c r="BN94" i="4"/>
  <c r="BL94" i="4"/>
  <c r="BK94" i="4"/>
  <c r="BI94" i="4"/>
  <c r="BH94" i="4"/>
  <c r="BC94" i="4"/>
  <c r="BB94" i="4"/>
  <c r="AZ94" i="4"/>
  <c r="AY94" i="4"/>
  <c r="AW94" i="4"/>
  <c r="AV94" i="4"/>
  <c r="AQ94" i="4"/>
  <c r="AP94" i="4"/>
  <c r="AN94" i="4"/>
  <c r="AM94" i="4"/>
  <c r="AK94" i="4"/>
  <c r="AJ94" i="4"/>
  <c r="AF94" i="4"/>
  <c r="AE94" i="4"/>
  <c r="AD94" i="4"/>
  <c r="AB94" i="4"/>
  <c r="AA94" i="4"/>
  <c r="Y94" i="4"/>
  <c r="X94" i="4"/>
  <c r="I94" i="4"/>
  <c r="M94" i="4" s="1"/>
  <c r="Q94" i="4" s="1"/>
  <c r="U94" i="4" s="1"/>
  <c r="V94" i="4" s="1"/>
  <c r="BO52" i="4"/>
  <c r="BN52" i="4"/>
  <c r="BL52" i="4"/>
  <c r="BK52" i="4"/>
  <c r="BI52" i="4"/>
  <c r="BH52" i="4"/>
  <c r="BC52" i="4"/>
  <c r="BB52" i="4"/>
  <c r="AZ52" i="4"/>
  <c r="AY52" i="4"/>
  <c r="AW52" i="4"/>
  <c r="AV52" i="4"/>
  <c r="AQ52" i="4"/>
  <c r="AP52" i="4"/>
  <c r="AN52" i="4"/>
  <c r="AM52" i="4"/>
  <c r="AK52" i="4"/>
  <c r="AJ52" i="4"/>
  <c r="AF52" i="4"/>
  <c r="AE52" i="4"/>
  <c r="AD52" i="4"/>
  <c r="AB52" i="4"/>
  <c r="AA52" i="4"/>
  <c r="Y52" i="4"/>
  <c r="X52" i="4"/>
  <c r="I52" i="4"/>
  <c r="M52" i="4" s="1"/>
  <c r="Q52" i="4" s="1"/>
  <c r="U52" i="4" s="1"/>
  <c r="V52" i="4" s="1"/>
  <c r="BO86" i="4"/>
  <c r="BN86" i="4"/>
  <c r="BL86" i="4"/>
  <c r="BK86" i="4"/>
  <c r="BI86" i="4"/>
  <c r="BH86" i="4"/>
  <c r="BC86" i="4"/>
  <c r="BB86" i="4"/>
  <c r="AZ86" i="4"/>
  <c r="AY86" i="4"/>
  <c r="AW86" i="4"/>
  <c r="AV86" i="4"/>
  <c r="AQ86" i="4"/>
  <c r="AP86" i="4"/>
  <c r="AN86" i="4"/>
  <c r="AM86" i="4"/>
  <c r="AK86" i="4"/>
  <c r="AJ86" i="4"/>
  <c r="AF86" i="4"/>
  <c r="AR86" i="4" s="1"/>
  <c r="AE86" i="4"/>
  <c r="AD86" i="4"/>
  <c r="AB86" i="4"/>
  <c r="AA86" i="4"/>
  <c r="Y86" i="4"/>
  <c r="X86" i="4"/>
  <c r="I86" i="4"/>
  <c r="M86" i="4" s="1"/>
  <c r="Q86" i="4" s="1"/>
  <c r="U86" i="4" s="1"/>
  <c r="V86" i="4" s="1"/>
  <c r="BO76" i="4"/>
  <c r="BN76" i="4"/>
  <c r="BL76" i="4"/>
  <c r="BK76" i="4"/>
  <c r="BI76" i="4"/>
  <c r="BH76" i="4"/>
  <c r="BC76" i="4"/>
  <c r="BB76" i="4"/>
  <c r="AZ76" i="4"/>
  <c r="AY76" i="4"/>
  <c r="AW76" i="4"/>
  <c r="AV76" i="4"/>
  <c r="AQ76" i="4"/>
  <c r="AP76" i="4"/>
  <c r="AN76" i="4"/>
  <c r="AM76" i="4"/>
  <c r="AK76" i="4"/>
  <c r="AJ76" i="4"/>
  <c r="AF76" i="4"/>
  <c r="AE76" i="4"/>
  <c r="AD76" i="4"/>
  <c r="AB76" i="4"/>
  <c r="AA76" i="4"/>
  <c r="Y76" i="4"/>
  <c r="X76" i="4"/>
  <c r="I76" i="4"/>
  <c r="M76" i="4" s="1"/>
  <c r="Q76" i="4" s="1"/>
  <c r="U76" i="4" s="1"/>
  <c r="V76" i="4" s="1"/>
  <c r="BO28" i="4"/>
  <c r="BN28" i="4"/>
  <c r="BL28" i="4"/>
  <c r="BK28" i="4"/>
  <c r="BI28" i="4"/>
  <c r="BH28" i="4"/>
  <c r="BC28" i="4"/>
  <c r="BB28" i="4"/>
  <c r="AZ28" i="4"/>
  <c r="AY28" i="4"/>
  <c r="AW28" i="4"/>
  <c r="AV28" i="4"/>
  <c r="AQ28" i="4"/>
  <c r="AP28" i="4"/>
  <c r="AN28" i="4"/>
  <c r="AM28" i="4"/>
  <c r="AK28" i="4"/>
  <c r="AJ28" i="4"/>
  <c r="AF28" i="4"/>
  <c r="AR28" i="4" s="1"/>
  <c r="AE28" i="4"/>
  <c r="AD28" i="4"/>
  <c r="AB28" i="4"/>
  <c r="AA28" i="4"/>
  <c r="Y28" i="4"/>
  <c r="X28" i="4"/>
  <c r="I28" i="4"/>
  <c r="M28" i="4" s="1"/>
  <c r="Q28" i="4" s="1"/>
  <c r="U28" i="4" s="1"/>
  <c r="V28" i="4" s="1"/>
  <c r="BO82" i="4"/>
  <c r="BN82" i="4"/>
  <c r="BL82" i="4"/>
  <c r="BK82" i="4"/>
  <c r="BI82" i="4"/>
  <c r="BH82" i="4"/>
  <c r="BC82" i="4"/>
  <c r="BB82" i="4"/>
  <c r="AZ82" i="4"/>
  <c r="AY82" i="4"/>
  <c r="AW82" i="4"/>
  <c r="AV82" i="4"/>
  <c r="AQ82" i="4"/>
  <c r="AP82" i="4"/>
  <c r="AN82" i="4"/>
  <c r="AM82" i="4"/>
  <c r="AK82" i="4"/>
  <c r="AJ82" i="4"/>
  <c r="AF82" i="4"/>
  <c r="AE82" i="4"/>
  <c r="AD82" i="4"/>
  <c r="AB82" i="4"/>
  <c r="AA82" i="4"/>
  <c r="Y82" i="4"/>
  <c r="X82" i="4"/>
  <c r="I82" i="4"/>
  <c r="M82" i="4" s="1"/>
  <c r="Q82" i="4" s="1"/>
  <c r="U82" i="4" s="1"/>
  <c r="V82" i="4" s="1"/>
  <c r="BO50" i="4"/>
  <c r="BN50" i="4"/>
  <c r="BL50" i="4"/>
  <c r="BK50" i="4"/>
  <c r="BI50" i="4"/>
  <c r="BH50" i="4"/>
  <c r="BC50" i="4"/>
  <c r="BB50" i="4"/>
  <c r="AZ50" i="4"/>
  <c r="AY50" i="4"/>
  <c r="AW50" i="4"/>
  <c r="AV50" i="4"/>
  <c r="AQ50" i="4"/>
  <c r="AP50" i="4"/>
  <c r="AN50" i="4"/>
  <c r="AM50" i="4"/>
  <c r="AK50" i="4"/>
  <c r="AJ50" i="4"/>
  <c r="AF50" i="4"/>
  <c r="AR50" i="4" s="1"/>
  <c r="AE50" i="4"/>
  <c r="AD50" i="4"/>
  <c r="AB50" i="4"/>
  <c r="AA50" i="4"/>
  <c r="Y50" i="4"/>
  <c r="X50" i="4"/>
  <c r="I50" i="4"/>
  <c r="M50" i="4" s="1"/>
  <c r="Q50" i="4" s="1"/>
  <c r="U50" i="4" s="1"/>
  <c r="V50" i="4" s="1"/>
  <c r="BO25" i="4"/>
  <c r="BN25" i="4"/>
  <c r="BL25" i="4"/>
  <c r="BK25" i="4"/>
  <c r="BI25" i="4"/>
  <c r="BH25" i="4"/>
  <c r="BC25" i="4"/>
  <c r="BB25" i="4"/>
  <c r="AZ25" i="4"/>
  <c r="AY25" i="4"/>
  <c r="AW25" i="4"/>
  <c r="AV25" i="4"/>
  <c r="AQ25" i="4"/>
  <c r="AP25" i="4"/>
  <c r="AN25" i="4"/>
  <c r="AM25" i="4"/>
  <c r="AK25" i="4"/>
  <c r="AJ25" i="4"/>
  <c r="AF25" i="4"/>
  <c r="AE25" i="4"/>
  <c r="AD25" i="4"/>
  <c r="AB25" i="4"/>
  <c r="AA25" i="4"/>
  <c r="Y25" i="4"/>
  <c r="X25" i="4"/>
  <c r="I25" i="4"/>
  <c r="M25" i="4" s="1"/>
  <c r="Q25" i="4" s="1"/>
  <c r="U25" i="4" s="1"/>
  <c r="V25" i="4" s="1"/>
  <c r="BO38" i="4"/>
  <c r="BN38" i="4"/>
  <c r="BL38" i="4"/>
  <c r="BK38" i="4"/>
  <c r="BI38" i="4"/>
  <c r="BH38" i="4"/>
  <c r="BC38" i="4"/>
  <c r="BB38" i="4"/>
  <c r="AZ38" i="4"/>
  <c r="AY38" i="4"/>
  <c r="AW38" i="4"/>
  <c r="AV38" i="4"/>
  <c r="AQ38" i="4"/>
  <c r="AP38" i="4"/>
  <c r="AN38" i="4"/>
  <c r="AM38" i="4"/>
  <c r="AK38" i="4"/>
  <c r="AJ38" i="4"/>
  <c r="AF38" i="4"/>
  <c r="AR38" i="4" s="1"/>
  <c r="AE38" i="4"/>
  <c r="AD38" i="4"/>
  <c r="AB38" i="4"/>
  <c r="AA38" i="4"/>
  <c r="Y38" i="4"/>
  <c r="X38" i="4"/>
  <c r="I38" i="4"/>
  <c r="M38" i="4" s="1"/>
  <c r="Q38" i="4" s="1"/>
  <c r="U38" i="4" s="1"/>
  <c r="V38" i="4" s="1"/>
  <c r="BO19" i="4"/>
  <c r="BN19" i="4"/>
  <c r="BL19" i="4"/>
  <c r="BK19" i="4"/>
  <c r="BI19" i="4"/>
  <c r="BH19" i="4"/>
  <c r="BC19" i="4"/>
  <c r="BB19" i="4"/>
  <c r="AZ19" i="4"/>
  <c r="AY19" i="4"/>
  <c r="AW19" i="4"/>
  <c r="AV19" i="4"/>
  <c r="AQ19" i="4"/>
  <c r="AP19" i="4"/>
  <c r="AN19" i="4"/>
  <c r="AM19" i="4"/>
  <c r="AK19" i="4"/>
  <c r="AJ19" i="4"/>
  <c r="AF19" i="4"/>
  <c r="AE19" i="4"/>
  <c r="AD19" i="4"/>
  <c r="AB19" i="4"/>
  <c r="AA19" i="4"/>
  <c r="Y19" i="4"/>
  <c r="X19" i="4"/>
  <c r="I19" i="4"/>
  <c r="M19" i="4" s="1"/>
  <c r="Q19" i="4" s="1"/>
  <c r="U19" i="4" s="1"/>
  <c r="V19" i="4" s="1"/>
  <c r="BO92" i="4"/>
  <c r="BN92" i="4"/>
  <c r="BL92" i="4"/>
  <c r="BK92" i="4"/>
  <c r="BI92" i="4"/>
  <c r="BH92" i="4"/>
  <c r="BC92" i="4"/>
  <c r="BB92" i="4"/>
  <c r="AZ92" i="4"/>
  <c r="AY92" i="4"/>
  <c r="AW92" i="4"/>
  <c r="AV92" i="4"/>
  <c r="AQ92" i="4"/>
  <c r="AP92" i="4"/>
  <c r="AN92" i="4"/>
  <c r="AM92" i="4"/>
  <c r="AK92" i="4"/>
  <c r="AJ92" i="4"/>
  <c r="AF92" i="4"/>
  <c r="AR92" i="4" s="1"/>
  <c r="AE92" i="4"/>
  <c r="AD92" i="4"/>
  <c r="AB92" i="4"/>
  <c r="AA92" i="4"/>
  <c r="Y92" i="4"/>
  <c r="X92" i="4"/>
  <c r="I92" i="4"/>
  <c r="M92" i="4" s="1"/>
  <c r="Q92" i="4" s="1"/>
  <c r="U92" i="4" s="1"/>
  <c r="V92" i="4" s="1"/>
  <c r="BO12" i="4"/>
  <c r="BN12" i="4"/>
  <c r="BL12" i="4"/>
  <c r="BK12" i="4"/>
  <c r="BI12" i="4"/>
  <c r="BH12" i="4"/>
  <c r="BC12" i="4"/>
  <c r="BB12" i="4"/>
  <c r="AZ12" i="4"/>
  <c r="AY12" i="4"/>
  <c r="AW12" i="4"/>
  <c r="AV12" i="4"/>
  <c r="AQ12" i="4"/>
  <c r="AP12" i="4"/>
  <c r="AN12" i="4"/>
  <c r="AM12" i="4"/>
  <c r="AK12" i="4"/>
  <c r="AJ12" i="4"/>
  <c r="AF12" i="4"/>
  <c r="AE12" i="4"/>
  <c r="AD12" i="4"/>
  <c r="AB12" i="4"/>
  <c r="AA12" i="4"/>
  <c r="Y12" i="4"/>
  <c r="X12" i="4"/>
  <c r="I12" i="4"/>
  <c r="M12" i="4" s="1"/>
  <c r="Q12" i="4" s="1"/>
  <c r="U12" i="4" s="1"/>
  <c r="V12" i="4" s="1"/>
  <c r="BO65" i="4"/>
  <c r="BN65" i="4"/>
  <c r="BL65" i="4"/>
  <c r="BK65" i="4"/>
  <c r="BI65" i="4"/>
  <c r="BH65" i="4"/>
  <c r="BC65" i="4"/>
  <c r="BB65" i="4"/>
  <c r="AZ65" i="4"/>
  <c r="AY65" i="4"/>
  <c r="AW65" i="4"/>
  <c r="AV65" i="4"/>
  <c r="AQ65" i="4"/>
  <c r="AP65" i="4"/>
  <c r="AN65" i="4"/>
  <c r="AM65" i="4"/>
  <c r="AK65" i="4"/>
  <c r="AJ65" i="4"/>
  <c r="AF65" i="4"/>
  <c r="AR65" i="4" s="1"/>
  <c r="AE65" i="4"/>
  <c r="AD65" i="4"/>
  <c r="AB65" i="4"/>
  <c r="AA65" i="4"/>
  <c r="Y65" i="4"/>
  <c r="X65" i="4"/>
  <c r="I65" i="4"/>
  <c r="M65" i="4" s="1"/>
  <c r="Q65" i="4" s="1"/>
  <c r="U65" i="4" s="1"/>
  <c r="V65" i="4" s="1"/>
  <c r="BO85" i="4"/>
  <c r="BN85" i="4"/>
  <c r="BL85" i="4"/>
  <c r="BK85" i="4"/>
  <c r="BI85" i="4"/>
  <c r="BH85" i="4"/>
  <c r="BC85" i="4"/>
  <c r="BB85" i="4"/>
  <c r="AZ85" i="4"/>
  <c r="AY85" i="4"/>
  <c r="AW85" i="4"/>
  <c r="AV85" i="4"/>
  <c r="AQ85" i="4"/>
  <c r="AP85" i="4"/>
  <c r="AN85" i="4"/>
  <c r="AM85" i="4"/>
  <c r="AK85" i="4"/>
  <c r="AJ85" i="4"/>
  <c r="AF85" i="4"/>
  <c r="AE85" i="4"/>
  <c r="AD85" i="4"/>
  <c r="AB85" i="4"/>
  <c r="AA85" i="4"/>
  <c r="Y85" i="4"/>
  <c r="X85" i="4"/>
  <c r="I85" i="4"/>
  <c r="M85" i="4" s="1"/>
  <c r="Q85" i="4" s="1"/>
  <c r="U85" i="4" s="1"/>
  <c r="V85" i="4" s="1"/>
  <c r="BO61" i="4"/>
  <c r="BN61" i="4"/>
  <c r="BL61" i="4"/>
  <c r="BK61" i="4"/>
  <c r="BI61" i="4"/>
  <c r="BH61" i="4"/>
  <c r="BC61" i="4"/>
  <c r="BB61" i="4"/>
  <c r="AZ61" i="4"/>
  <c r="AY61" i="4"/>
  <c r="AW61" i="4"/>
  <c r="AV61" i="4"/>
  <c r="AQ61" i="4"/>
  <c r="AP61" i="4"/>
  <c r="AN61" i="4"/>
  <c r="AM61" i="4"/>
  <c r="AK61" i="4"/>
  <c r="AJ61" i="4"/>
  <c r="AF61" i="4"/>
  <c r="AR61" i="4" s="1"/>
  <c r="AE61" i="4"/>
  <c r="AD61" i="4"/>
  <c r="AB61" i="4"/>
  <c r="AA61" i="4"/>
  <c r="Y61" i="4"/>
  <c r="X61" i="4"/>
  <c r="I61" i="4"/>
  <c r="M61" i="4" s="1"/>
  <c r="Q61" i="4" s="1"/>
  <c r="U61" i="4" s="1"/>
  <c r="V61" i="4" s="1"/>
  <c r="BO75" i="4"/>
  <c r="BN75" i="4"/>
  <c r="BL75" i="4"/>
  <c r="BK75" i="4"/>
  <c r="BI75" i="4"/>
  <c r="BH75" i="4"/>
  <c r="BC75" i="4"/>
  <c r="BB75" i="4"/>
  <c r="AZ75" i="4"/>
  <c r="AY75" i="4"/>
  <c r="AW75" i="4"/>
  <c r="AV75" i="4"/>
  <c r="AQ75" i="4"/>
  <c r="AP75" i="4"/>
  <c r="AN75" i="4"/>
  <c r="AM75" i="4"/>
  <c r="AK75" i="4"/>
  <c r="AJ75" i="4"/>
  <c r="AF75" i="4"/>
  <c r="AE75" i="4"/>
  <c r="AD75" i="4"/>
  <c r="AB75" i="4"/>
  <c r="AA75" i="4"/>
  <c r="Y75" i="4"/>
  <c r="X75" i="4"/>
  <c r="I75" i="4"/>
  <c r="M75" i="4" s="1"/>
  <c r="Q75" i="4" s="1"/>
  <c r="U75" i="4" s="1"/>
  <c r="V75" i="4" s="1"/>
  <c r="BO72" i="4"/>
  <c r="BN72" i="4"/>
  <c r="BL72" i="4"/>
  <c r="BK72" i="4"/>
  <c r="BI72" i="4"/>
  <c r="BH72" i="4"/>
  <c r="BC72" i="4"/>
  <c r="BB72" i="4"/>
  <c r="AZ72" i="4"/>
  <c r="AY72" i="4"/>
  <c r="AW72" i="4"/>
  <c r="AV72" i="4"/>
  <c r="AQ72" i="4"/>
  <c r="AP72" i="4"/>
  <c r="AN72" i="4"/>
  <c r="AM72" i="4"/>
  <c r="AK72" i="4"/>
  <c r="AJ72" i="4"/>
  <c r="AF72" i="4"/>
  <c r="AR72" i="4" s="1"/>
  <c r="AE72" i="4"/>
  <c r="AD72" i="4"/>
  <c r="AB72" i="4"/>
  <c r="AA72" i="4"/>
  <c r="Y72" i="4"/>
  <c r="X72" i="4"/>
  <c r="I72" i="4"/>
  <c r="M72" i="4" s="1"/>
  <c r="Q72" i="4" s="1"/>
  <c r="U72" i="4" s="1"/>
  <c r="V72" i="4" s="1"/>
  <c r="BO35" i="4"/>
  <c r="BN35" i="4"/>
  <c r="BL35" i="4"/>
  <c r="BK35" i="4"/>
  <c r="BI35" i="4"/>
  <c r="BH35" i="4"/>
  <c r="BC35" i="4"/>
  <c r="BB35" i="4"/>
  <c r="AZ35" i="4"/>
  <c r="AY35" i="4"/>
  <c r="AW35" i="4"/>
  <c r="AV35" i="4"/>
  <c r="AQ35" i="4"/>
  <c r="AP35" i="4"/>
  <c r="AN35" i="4"/>
  <c r="AM35" i="4"/>
  <c r="AK35" i="4"/>
  <c r="AJ35" i="4"/>
  <c r="AF35" i="4"/>
  <c r="AE35" i="4"/>
  <c r="AD35" i="4"/>
  <c r="AB35" i="4"/>
  <c r="AA35" i="4"/>
  <c r="Y35" i="4"/>
  <c r="X35" i="4"/>
  <c r="I35" i="4"/>
  <c r="BO32" i="4"/>
  <c r="BN32" i="4"/>
  <c r="BL32" i="4"/>
  <c r="BK32" i="4"/>
  <c r="BI32" i="4"/>
  <c r="BH32" i="4"/>
  <c r="BC32" i="4"/>
  <c r="BB32" i="4"/>
  <c r="AZ32" i="4"/>
  <c r="AY32" i="4"/>
  <c r="AW32" i="4"/>
  <c r="AV32" i="4"/>
  <c r="AQ32" i="4"/>
  <c r="AP32" i="4"/>
  <c r="AN32" i="4"/>
  <c r="AM32" i="4"/>
  <c r="AK32" i="4"/>
  <c r="AJ32" i="4"/>
  <c r="AF32" i="4"/>
  <c r="AR32" i="4" s="1"/>
  <c r="AE32" i="4"/>
  <c r="AD32" i="4"/>
  <c r="AB32" i="4"/>
  <c r="AA32" i="4"/>
  <c r="Y32" i="4"/>
  <c r="X32" i="4"/>
  <c r="I32" i="4"/>
  <c r="M32" i="4" s="1"/>
  <c r="Q32" i="4" s="1"/>
  <c r="U32" i="4" s="1"/>
  <c r="V32" i="4" s="1"/>
  <c r="BO45" i="4"/>
  <c r="BN45" i="4"/>
  <c r="BL45" i="4"/>
  <c r="BK45" i="4"/>
  <c r="BI45" i="4"/>
  <c r="BH45" i="4"/>
  <c r="BC45" i="4"/>
  <c r="BB45" i="4"/>
  <c r="AZ45" i="4"/>
  <c r="AY45" i="4"/>
  <c r="AW45" i="4"/>
  <c r="AV45" i="4"/>
  <c r="AQ45" i="4"/>
  <c r="AP45" i="4"/>
  <c r="AN45" i="4"/>
  <c r="AM45" i="4"/>
  <c r="AK45" i="4"/>
  <c r="AJ45" i="4"/>
  <c r="AF45" i="4"/>
  <c r="AE45" i="4"/>
  <c r="AD45" i="4"/>
  <c r="AB45" i="4"/>
  <c r="AA45" i="4"/>
  <c r="Y45" i="4"/>
  <c r="X45" i="4"/>
  <c r="I45" i="4"/>
  <c r="M45" i="4" s="1"/>
  <c r="Q45" i="4" s="1"/>
  <c r="U45" i="4" s="1"/>
  <c r="V45" i="4" s="1"/>
  <c r="BO41" i="4"/>
  <c r="BN41" i="4"/>
  <c r="BL41" i="4"/>
  <c r="BK41" i="4"/>
  <c r="BI41" i="4"/>
  <c r="BH41" i="4"/>
  <c r="BC41" i="4"/>
  <c r="BB41" i="4"/>
  <c r="AZ41" i="4"/>
  <c r="AY41" i="4"/>
  <c r="AW41" i="4"/>
  <c r="AV41" i="4"/>
  <c r="AQ41" i="4"/>
  <c r="AP41" i="4"/>
  <c r="AN41" i="4"/>
  <c r="AM41" i="4"/>
  <c r="AK41" i="4"/>
  <c r="AJ41" i="4"/>
  <c r="AF41" i="4"/>
  <c r="AR41" i="4" s="1"/>
  <c r="AE41" i="4"/>
  <c r="AD41" i="4"/>
  <c r="AB41" i="4"/>
  <c r="AA41" i="4"/>
  <c r="Y41" i="4"/>
  <c r="X41" i="4"/>
  <c r="I41" i="4"/>
  <c r="M41" i="4" s="1"/>
  <c r="Q41" i="4" s="1"/>
  <c r="U41" i="4" s="1"/>
  <c r="V41" i="4" s="1"/>
  <c r="BO33" i="4"/>
  <c r="BN33" i="4"/>
  <c r="BL33" i="4"/>
  <c r="BK33" i="4"/>
  <c r="BI33" i="4"/>
  <c r="BH33" i="4"/>
  <c r="BC33" i="4"/>
  <c r="BB33" i="4"/>
  <c r="AZ33" i="4"/>
  <c r="AY33" i="4"/>
  <c r="AW33" i="4"/>
  <c r="AV33" i="4"/>
  <c r="AQ33" i="4"/>
  <c r="AP33" i="4"/>
  <c r="AN33" i="4"/>
  <c r="AM33" i="4"/>
  <c r="AK33" i="4"/>
  <c r="AJ33" i="4"/>
  <c r="AF33" i="4"/>
  <c r="AR33" i="4" s="1"/>
  <c r="BD33" i="4" s="1"/>
  <c r="AE33" i="4"/>
  <c r="AD33" i="4"/>
  <c r="AB33" i="4"/>
  <c r="AA33" i="4"/>
  <c r="Y33" i="4"/>
  <c r="X33" i="4"/>
  <c r="I33" i="4"/>
  <c r="M33" i="4" s="1"/>
  <c r="Q33" i="4" s="1"/>
  <c r="U33" i="4" s="1"/>
  <c r="V33" i="4" s="1"/>
  <c r="BO46" i="4"/>
  <c r="BN46" i="4"/>
  <c r="BL46" i="4"/>
  <c r="BK46" i="4"/>
  <c r="BI46" i="4"/>
  <c r="BH46" i="4"/>
  <c r="BC46" i="4"/>
  <c r="BB46" i="4"/>
  <c r="AZ46" i="4"/>
  <c r="AY46" i="4"/>
  <c r="AW46" i="4"/>
  <c r="AV46" i="4"/>
  <c r="AQ46" i="4"/>
  <c r="AP46" i="4"/>
  <c r="AN46" i="4"/>
  <c r="AM46" i="4"/>
  <c r="AK46" i="4"/>
  <c r="AJ46" i="4"/>
  <c r="AE46" i="4"/>
  <c r="AD46" i="4"/>
  <c r="AB46" i="4"/>
  <c r="AA46" i="4"/>
  <c r="W46" i="4"/>
  <c r="Y46" i="4" s="1"/>
  <c r="I46" i="4"/>
  <c r="M46" i="4" s="1"/>
  <c r="Q46" i="4" s="1"/>
  <c r="U46" i="4" s="1"/>
  <c r="V46" i="4" s="1"/>
  <c r="BO29" i="4"/>
  <c r="BN29" i="4"/>
  <c r="BL29" i="4"/>
  <c r="BK29" i="4"/>
  <c r="BI29" i="4"/>
  <c r="BH29" i="4"/>
  <c r="BC29" i="4"/>
  <c r="BB29" i="4"/>
  <c r="AZ29" i="4"/>
  <c r="AY29" i="4"/>
  <c r="AW29" i="4"/>
  <c r="AV29" i="4"/>
  <c r="AQ29" i="4"/>
  <c r="AP29" i="4"/>
  <c r="AN29" i="4"/>
  <c r="AM29" i="4"/>
  <c r="AK29" i="4"/>
  <c r="AJ29" i="4"/>
  <c r="AF29" i="4"/>
  <c r="AR29" i="4" s="1"/>
  <c r="AE29" i="4"/>
  <c r="AD29" i="4"/>
  <c r="AB29" i="4"/>
  <c r="AA29" i="4"/>
  <c r="Y29" i="4"/>
  <c r="X29" i="4"/>
  <c r="I29" i="4"/>
  <c r="M29" i="4" s="1"/>
  <c r="Q29" i="4" s="1"/>
  <c r="U29" i="4" s="1"/>
  <c r="V29" i="4" s="1"/>
  <c r="BO48" i="4"/>
  <c r="BN48" i="4"/>
  <c r="BL48" i="4"/>
  <c r="BK48" i="4"/>
  <c r="BI48" i="4"/>
  <c r="BH48" i="4"/>
  <c r="BC48" i="4"/>
  <c r="BB48" i="4"/>
  <c r="AZ48" i="4"/>
  <c r="AY48" i="4"/>
  <c r="AW48" i="4"/>
  <c r="AV48" i="4"/>
  <c r="AQ48" i="4"/>
  <c r="AP48" i="4"/>
  <c r="AN48" i="4"/>
  <c r="AM48" i="4"/>
  <c r="AK48" i="4"/>
  <c r="AJ48" i="4"/>
  <c r="AF48" i="4"/>
  <c r="AR48" i="4" s="1"/>
  <c r="AE48" i="4"/>
  <c r="AD48" i="4"/>
  <c r="AB48" i="4"/>
  <c r="AA48" i="4"/>
  <c r="Y48" i="4"/>
  <c r="X48" i="4"/>
  <c r="I48" i="4"/>
  <c r="M48" i="4" s="1"/>
  <c r="Q48" i="4" s="1"/>
  <c r="U48" i="4" s="1"/>
  <c r="V48" i="4" s="1"/>
  <c r="BO74" i="4"/>
  <c r="BN74" i="4"/>
  <c r="BL74" i="4"/>
  <c r="BK74" i="4"/>
  <c r="BI74" i="4"/>
  <c r="BH74" i="4"/>
  <c r="BC74" i="4"/>
  <c r="BB74" i="4"/>
  <c r="AZ74" i="4"/>
  <c r="AY74" i="4"/>
  <c r="AW74" i="4"/>
  <c r="AV74" i="4"/>
  <c r="AQ74" i="4"/>
  <c r="AP74" i="4"/>
  <c r="AN74" i="4"/>
  <c r="AM74" i="4"/>
  <c r="AK74" i="4"/>
  <c r="AJ74" i="4"/>
  <c r="AF74" i="4"/>
  <c r="AE74" i="4"/>
  <c r="AD74" i="4"/>
  <c r="AB74" i="4"/>
  <c r="AA74" i="4"/>
  <c r="Y74" i="4"/>
  <c r="X74" i="4"/>
  <c r="I74" i="4"/>
  <c r="M74" i="4" s="1"/>
  <c r="Q74" i="4" s="1"/>
  <c r="U74" i="4" s="1"/>
  <c r="V74" i="4" s="1"/>
  <c r="BO57" i="4"/>
  <c r="BN57" i="4"/>
  <c r="BL57" i="4"/>
  <c r="BK57" i="4"/>
  <c r="BI57" i="4"/>
  <c r="BH57" i="4"/>
  <c r="BC57" i="4"/>
  <c r="BB57" i="4"/>
  <c r="AZ57" i="4"/>
  <c r="AY57" i="4"/>
  <c r="AW57" i="4"/>
  <c r="AV57" i="4"/>
  <c r="AQ57" i="4"/>
  <c r="AP57" i="4"/>
  <c r="AN57" i="4"/>
  <c r="AM57" i="4"/>
  <c r="AK57" i="4"/>
  <c r="AJ57" i="4"/>
  <c r="AF57" i="4"/>
  <c r="AR57" i="4" s="1"/>
  <c r="AE57" i="4"/>
  <c r="AD57" i="4"/>
  <c r="AB57" i="4"/>
  <c r="AA57" i="4"/>
  <c r="Y57" i="4"/>
  <c r="X57" i="4"/>
  <c r="M57" i="4"/>
  <c r="Q57" i="4" s="1"/>
  <c r="U57" i="4" s="1"/>
  <c r="V57" i="4" s="1"/>
  <c r="I57" i="4"/>
  <c r="BO64" i="4"/>
  <c r="BN64" i="4"/>
  <c r="BL64" i="4"/>
  <c r="BK64" i="4"/>
  <c r="BI64" i="4"/>
  <c r="BH64" i="4"/>
  <c r="BC64" i="4"/>
  <c r="BB64" i="4"/>
  <c r="AZ64" i="4"/>
  <c r="AY64" i="4"/>
  <c r="AW64" i="4"/>
  <c r="AV64" i="4"/>
  <c r="AQ64" i="4"/>
  <c r="AP64" i="4"/>
  <c r="AN64" i="4"/>
  <c r="AM64" i="4"/>
  <c r="AK64" i="4"/>
  <c r="AJ64" i="4"/>
  <c r="AF64" i="4"/>
  <c r="AR64" i="4" s="1"/>
  <c r="BD64" i="4" s="1"/>
  <c r="AE64" i="4"/>
  <c r="AD64" i="4"/>
  <c r="AB64" i="4"/>
  <c r="AA64" i="4"/>
  <c r="Y64" i="4"/>
  <c r="X64" i="4"/>
  <c r="I64" i="4"/>
  <c r="M64" i="4" s="1"/>
  <c r="Q64" i="4" s="1"/>
  <c r="U64" i="4" s="1"/>
  <c r="V64" i="4" s="1"/>
  <c r="BO99" i="4"/>
  <c r="BN99" i="4"/>
  <c r="BL99" i="4"/>
  <c r="BK99" i="4"/>
  <c r="BI99" i="4"/>
  <c r="BH99" i="4"/>
  <c r="BC99" i="4"/>
  <c r="BB99" i="4"/>
  <c r="AZ99" i="4"/>
  <c r="AY99" i="4"/>
  <c r="AW99" i="4"/>
  <c r="AV99" i="4"/>
  <c r="AQ99" i="4"/>
  <c r="AP99" i="4"/>
  <c r="AN99" i="4"/>
  <c r="AM99" i="4"/>
  <c r="AK99" i="4"/>
  <c r="AJ99" i="4"/>
  <c r="AF99" i="4"/>
  <c r="AE99" i="4"/>
  <c r="AD99" i="4"/>
  <c r="AB99" i="4"/>
  <c r="AA99" i="4"/>
  <c r="Y99" i="4"/>
  <c r="X99" i="4"/>
  <c r="I99" i="4"/>
  <c r="M99" i="4" s="1"/>
  <c r="Q99" i="4" s="1"/>
  <c r="U99" i="4" s="1"/>
  <c r="V99" i="4" s="1"/>
  <c r="BO18" i="4"/>
  <c r="BN18" i="4"/>
  <c r="BL18" i="4"/>
  <c r="BK18" i="4"/>
  <c r="BI18" i="4"/>
  <c r="BH18" i="4"/>
  <c r="BC18" i="4"/>
  <c r="BB18" i="4"/>
  <c r="AZ18" i="4"/>
  <c r="AY18" i="4"/>
  <c r="AW18" i="4"/>
  <c r="AV18" i="4"/>
  <c r="AQ18" i="4"/>
  <c r="AP18" i="4"/>
  <c r="AN18" i="4"/>
  <c r="AM18" i="4"/>
  <c r="AK18" i="4"/>
  <c r="AJ18" i="4"/>
  <c r="AF18" i="4"/>
  <c r="AR18" i="4" s="1"/>
  <c r="AE18" i="4"/>
  <c r="AD18" i="4"/>
  <c r="AB18" i="4"/>
  <c r="AA18" i="4"/>
  <c r="Y18" i="4"/>
  <c r="X18" i="4"/>
  <c r="I18" i="4"/>
  <c r="M18" i="4" s="1"/>
  <c r="Q18" i="4" s="1"/>
  <c r="U18" i="4" s="1"/>
  <c r="V18" i="4" s="1"/>
  <c r="BO93" i="4"/>
  <c r="BN93" i="4"/>
  <c r="BL93" i="4"/>
  <c r="BK93" i="4"/>
  <c r="BI93" i="4"/>
  <c r="BH93" i="4"/>
  <c r="BC93" i="4"/>
  <c r="BB93" i="4"/>
  <c r="AZ93" i="4"/>
  <c r="AY93" i="4"/>
  <c r="AW93" i="4"/>
  <c r="AV93" i="4"/>
  <c r="AQ93" i="4"/>
  <c r="AP93" i="4"/>
  <c r="AN93" i="4"/>
  <c r="AM93" i="4"/>
  <c r="AK93" i="4"/>
  <c r="AJ93" i="4"/>
  <c r="AF93" i="4"/>
  <c r="AE93" i="4"/>
  <c r="AD93" i="4"/>
  <c r="AB93" i="4"/>
  <c r="AA93" i="4"/>
  <c r="Y93" i="4"/>
  <c r="X93" i="4"/>
  <c r="I93" i="4"/>
  <c r="M93" i="4" s="1"/>
  <c r="Q93" i="4" s="1"/>
  <c r="U93" i="4" s="1"/>
  <c r="V93" i="4" s="1"/>
  <c r="BO10" i="4"/>
  <c r="BN10" i="4"/>
  <c r="BL10" i="4"/>
  <c r="BK10" i="4"/>
  <c r="BI10" i="4"/>
  <c r="BH10" i="4"/>
  <c r="BC10" i="4"/>
  <c r="BB10" i="4"/>
  <c r="AZ10" i="4"/>
  <c r="AY10" i="4"/>
  <c r="AW10" i="4"/>
  <c r="AV10" i="4"/>
  <c r="AQ10" i="4"/>
  <c r="AP10" i="4"/>
  <c r="AN10" i="4"/>
  <c r="AM10" i="4"/>
  <c r="AK10" i="4"/>
  <c r="AJ10" i="4"/>
  <c r="AF10" i="4"/>
  <c r="AR10" i="4" s="1"/>
  <c r="AE10" i="4"/>
  <c r="AD10" i="4"/>
  <c r="AB10" i="4"/>
  <c r="AA10" i="4"/>
  <c r="Y10" i="4"/>
  <c r="X10" i="4"/>
  <c r="I10" i="4"/>
  <c r="M10" i="4" s="1"/>
  <c r="Q10" i="4" s="1"/>
  <c r="U10" i="4" s="1"/>
  <c r="V10" i="4" s="1"/>
  <c r="BO96" i="4"/>
  <c r="BN96" i="4"/>
  <c r="BL96" i="4"/>
  <c r="BK96" i="4"/>
  <c r="BI96" i="4"/>
  <c r="BH96" i="4"/>
  <c r="BC96" i="4"/>
  <c r="BB96" i="4"/>
  <c r="AZ96" i="4"/>
  <c r="AY96" i="4"/>
  <c r="AW96" i="4"/>
  <c r="AV96" i="4"/>
  <c r="AQ96" i="4"/>
  <c r="AP96" i="4"/>
  <c r="AN96" i="4"/>
  <c r="AM96" i="4"/>
  <c r="AK96" i="4"/>
  <c r="AJ96" i="4"/>
  <c r="AF96" i="4"/>
  <c r="AE96" i="4"/>
  <c r="AD96" i="4"/>
  <c r="AB96" i="4"/>
  <c r="AA96" i="4"/>
  <c r="Y96" i="4"/>
  <c r="X96" i="4"/>
  <c r="I96" i="4"/>
  <c r="M96" i="4" s="1"/>
  <c r="Q96" i="4" s="1"/>
  <c r="U96" i="4" s="1"/>
  <c r="V96" i="4" s="1"/>
  <c r="BO22" i="4"/>
  <c r="BN22" i="4"/>
  <c r="BL22" i="4"/>
  <c r="BK22" i="4"/>
  <c r="BI22" i="4"/>
  <c r="BH22" i="4"/>
  <c r="BC22" i="4"/>
  <c r="BB22" i="4"/>
  <c r="AZ22" i="4"/>
  <c r="AY22" i="4"/>
  <c r="AW22" i="4"/>
  <c r="AV22" i="4"/>
  <c r="AQ22" i="4"/>
  <c r="AP22" i="4"/>
  <c r="AN22" i="4"/>
  <c r="AM22" i="4"/>
  <c r="AK22" i="4"/>
  <c r="AJ22" i="4"/>
  <c r="AF22" i="4"/>
  <c r="AR22" i="4" s="1"/>
  <c r="AE22" i="4"/>
  <c r="AD22" i="4"/>
  <c r="AB22" i="4"/>
  <c r="AA22" i="4"/>
  <c r="Y22" i="4"/>
  <c r="X22" i="4"/>
  <c r="I22" i="4"/>
  <c r="M22" i="4" s="1"/>
  <c r="Q22" i="4" s="1"/>
  <c r="U22" i="4" s="1"/>
  <c r="V22" i="4" s="1"/>
  <c r="BO21" i="4"/>
  <c r="BN21" i="4"/>
  <c r="BL21" i="4"/>
  <c r="BK21" i="4"/>
  <c r="BI21" i="4"/>
  <c r="BH21" i="4"/>
  <c r="BC21" i="4"/>
  <c r="BB21" i="4"/>
  <c r="AZ21" i="4"/>
  <c r="AY21" i="4"/>
  <c r="AW21" i="4"/>
  <c r="AV21" i="4"/>
  <c r="AQ21" i="4"/>
  <c r="AP21" i="4"/>
  <c r="AN21" i="4"/>
  <c r="AM21" i="4"/>
  <c r="AK21" i="4"/>
  <c r="AJ21" i="4"/>
  <c r="AF21" i="4"/>
  <c r="AE21" i="4"/>
  <c r="AD21" i="4"/>
  <c r="AB21" i="4"/>
  <c r="AA21" i="4"/>
  <c r="Y21" i="4"/>
  <c r="X21" i="4"/>
  <c r="I21" i="4"/>
  <c r="M21" i="4" s="1"/>
  <c r="Q21" i="4" s="1"/>
  <c r="U21" i="4" s="1"/>
  <c r="V21" i="4" s="1"/>
  <c r="BO11" i="4"/>
  <c r="BN11" i="4"/>
  <c r="BL11" i="4"/>
  <c r="BK11" i="4"/>
  <c r="BI11" i="4"/>
  <c r="BH11" i="4"/>
  <c r="BC11" i="4"/>
  <c r="BB11" i="4"/>
  <c r="AZ11" i="4"/>
  <c r="AY11" i="4"/>
  <c r="AW11" i="4"/>
  <c r="AV11" i="4"/>
  <c r="AQ11" i="4"/>
  <c r="AP11" i="4"/>
  <c r="AN11" i="4"/>
  <c r="AM11" i="4"/>
  <c r="AK11" i="4"/>
  <c r="AJ11" i="4"/>
  <c r="AF11" i="4"/>
  <c r="AR11" i="4" s="1"/>
  <c r="AE11" i="4"/>
  <c r="AD11" i="4"/>
  <c r="AB11" i="4"/>
  <c r="AA11" i="4"/>
  <c r="Y11" i="4"/>
  <c r="X11" i="4"/>
  <c r="I11" i="4"/>
  <c r="M11" i="4" s="1"/>
  <c r="Q11" i="4" s="1"/>
  <c r="U11" i="4" s="1"/>
  <c r="V11" i="4" s="1"/>
  <c r="BO77" i="4"/>
  <c r="BN77" i="4"/>
  <c r="BL77" i="4"/>
  <c r="BK77" i="4"/>
  <c r="BI77" i="4"/>
  <c r="BH77" i="4"/>
  <c r="BC77" i="4"/>
  <c r="BB77" i="4"/>
  <c r="AZ77" i="4"/>
  <c r="AY77" i="4"/>
  <c r="AW77" i="4"/>
  <c r="AV77" i="4"/>
  <c r="AQ77" i="4"/>
  <c r="AP77" i="4"/>
  <c r="AN77" i="4"/>
  <c r="AM77" i="4"/>
  <c r="AK77" i="4"/>
  <c r="AJ77" i="4"/>
  <c r="AF77" i="4"/>
  <c r="AE77" i="4"/>
  <c r="AD77" i="4"/>
  <c r="AB77" i="4"/>
  <c r="AA77" i="4"/>
  <c r="Y77" i="4"/>
  <c r="X77" i="4"/>
  <c r="I77" i="4"/>
  <c r="M77" i="4" s="1"/>
  <c r="Q77" i="4" s="1"/>
  <c r="U77" i="4" s="1"/>
  <c r="V77" i="4" s="1"/>
  <c r="BP64" i="3"/>
  <c r="BO64" i="3"/>
  <c r="BM64" i="3"/>
  <c r="BL64" i="3"/>
  <c r="BJ64" i="3"/>
  <c r="BI64" i="3"/>
  <c r="BD64" i="3"/>
  <c r="BC64" i="3"/>
  <c r="BA64" i="3"/>
  <c r="AZ64" i="3"/>
  <c r="AX64" i="3"/>
  <c r="AW64" i="3"/>
  <c r="AR64" i="3"/>
  <c r="AQ64" i="3"/>
  <c r="AO64" i="3"/>
  <c r="AN64" i="3"/>
  <c r="AL64" i="3"/>
  <c r="AK64" i="3"/>
  <c r="AG64" i="3"/>
  <c r="AF64" i="3"/>
  <c r="AE64" i="3"/>
  <c r="AC64" i="3"/>
  <c r="AB64" i="3"/>
  <c r="Z64" i="3"/>
  <c r="Y64" i="3"/>
  <c r="J64" i="3"/>
  <c r="N64" i="3" s="1"/>
  <c r="R64" i="3" s="1"/>
  <c r="V64" i="3" s="1"/>
  <c r="W64" i="3" s="1"/>
  <c r="BP84" i="3"/>
  <c r="BO84" i="3"/>
  <c r="BM84" i="3"/>
  <c r="BL84" i="3"/>
  <c r="BJ84" i="3"/>
  <c r="BI84" i="3"/>
  <c r="BD84" i="3"/>
  <c r="BC84" i="3"/>
  <c r="BA84" i="3"/>
  <c r="AZ84" i="3"/>
  <c r="AX84" i="3"/>
  <c r="AW84" i="3"/>
  <c r="AR84" i="3"/>
  <c r="AQ84" i="3"/>
  <c r="AO84" i="3"/>
  <c r="AN84" i="3"/>
  <c r="AL84" i="3"/>
  <c r="AK84" i="3"/>
  <c r="AG84" i="3"/>
  <c r="AS84" i="3" s="1"/>
  <c r="AF84" i="3"/>
  <c r="AE84" i="3"/>
  <c r="AC84" i="3"/>
  <c r="AB84" i="3"/>
  <c r="Z84" i="3"/>
  <c r="Y84" i="3"/>
  <c r="J84" i="3"/>
  <c r="AH84" i="3" s="1"/>
  <c r="BP62" i="3"/>
  <c r="BO62" i="3"/>
  <c r="BM62" i="3"/>
  <c r="BL62" i="3"/>
  <c r="BJ62" i="3"/>
  <c r="BI62" i="3"/>
  <c r="BD62" i="3"/>
  <c r="BC62" i="3"/>
  <c r="BA62" i="3"/>
  <c r="AZ62" i="3"/>
  <c r="AX62" i="3"/>
  <c r="AW62" i="3"/>
  <c r="AR62" i="3"/>
  <c r="AQ62" i="3"/>
  <c r="AO62" i="3"/>
  <c r="AN62" i="3"/>
  <c r="AL62" i="3"/>
  <c r="AK62" i="3"/>
  <c r="AG62" i="3"/>
  <c r="AF62" i="3"/>
  <c r="AE62" i="3"/>
  <c r="AC62" i="3"/>
  <c r="AB62" i="3"/>
  <c r="Z62" i="3"/>
  <c r="Y62" i="3"/>
  <c r="J62" i="3"/>
  <c r="N62" i="3" s="1"/>
  <c r="R62" i="3" s="1"/>
  <c r="V62" i="3" s="1"/>
  <c r="W62" i="3" s="1"/>
  <c r="BP89" i="3"/>
  <c r="BO89" i="3"/>
  <c r="BM89" i="3"/>
  <c r="BL89" i="3"/>
  <c r="BJ89" i="3"/>
  <c r="BI89" i="3"/>
  <c r="BD89" i="3"/>
  <c r="BC89" i="3"/>
  <c r="BA89" i="3"/>
  <c r="AZ89" i="3"/>
  <c r="AX89" i="3"/>
  <c r="AW89" i="3"/>
  <c r="AR89" i="3"/>
  <c r="AQ89" i="3"/>
  <c r="AO89" i="3"/>
  <c r="AN89" i="3"/>
  <c r="AL89" i="3"/>
  <c r="AK89" i="3"/>
  <c r="AG89" i="3"/>
  <c r="AS89" i="3" s="1"/>
  <c r="AF89" i="3"/>
  <c r="AE89" i="3"/>
  <c r="AC89" i="3"/>
  <c r="AB89" i="3"/>
  <c r="Z89" i="3"/>
  <c r="Y89" i="3"/>
  <c r="J89" i="3"/>
  <c r="AH89" i="3" s="1"/>
  <c r="BP82" i="3"/>
  <c r="BO82" i="3"/>
  <c r="BM82" i="3"/>
  <c r="BL82" i="3"/>
  <c r="BJ82" i="3"/>
  <c r="BI82" i="3"/>
  <c r="BD82" i="3"/>
  <c r="BC82" i="3"/>
  <c r="BA82" i="3"/>
  <c r="AZ82" i="3"/>
  <c r="AX82" i="3"/>
  <c r="AW82" i="3"/>
  <c r="AR82" i="3"/>
  <c r="AQ82" i="3"/>
  <c r="AO82" i="3"/>
  <c r="AN82" i="3"/>
  <c r="AL82" i="3"/>
  <c r="AK82" i="3"/>
  <c r="AG82" i="3"/>
  <c r="AF82" i="3"/>
  <c r="AE82" i="3"/>
  <c r="AC82" i="3"/>
  <c r="AB82" i="3"/>
  <c r="Z82" i="3"/>
  <c r="Y82" i="3"/>
  <c r="J82" i="3"/>
  <c r="N82" i="3" s="1"/>
  <c r="R82" i="3" s="1"/>
  <c r="V82" i="3" s="1"/>
  <c r="W82" i="3" s="1"/>
  <c r="BP73" i="3"/>
  <c r="BO73" i="3"/>
  <c r="BM73" i="3"/>
  <c r="BL73" i="3"/>
  <c r="BJ73" i="3"/>
  <c r="BI73" i="3"/>
  <c r="BD73" i="3"/>
  <c r="BC73" i="3"/>
  <c r="BA73" i="3"/>
  <c r="AZ73" i="3"/>
  <c r="AX73" i="3"/>
  <c r="AW73" i="3"/>
  <c r="AR73" i="3"/>
  <c r="AQ73" i="3"/>
  <c r="AO73" i="3"/>
  <c r="AN73" i="3"/>
  <c r="AL73" i="3"/>
  <c r="AK73" i="3"/>
  <c r="AG73" i="3"/>
  <c r="AS73" i="3" s="1"/>
  <c r="AF73" i="3"/>
  <c r="AE73" i="3"/>
  <c r="AC73" i="3"/>
  <c r="AB73" i="3"/>
  <c r="Z73" i="3"/>
  <c r="Y73" i="3"/>
  <c r="J73" i="3"/>
  <c r="N73" i="3" s="1"/>
  <c r="R73" i="3" s="1"/>
  <c r="V73" i="3" s="1"/>
  <c r="W73" i="3" s="1"/>
  <c r="BP47" i="3"/>
  <c r="BO47" i="3"/>
  <c r="BM47" i="3"/>
  <c r="BL47" i="3"/>
  <c r="BJ47" i="3"/>
  <c r="BI47" i="3"/>
  <c r="BD47" i="3"/>
  <c r="BC47" i="3"/>
  <c r="BA47" i="3"/>
  <c r="AZ47" i="3"/>
  <c r="AX47" i="3"/>
  <c r="AW47" i="3"/>
  <c r="AR47" i="3"/>
  <c r="AQ47" i="3"/>
  <c r="AO47" i="3"/>
  <c r="AN47" i="3"/>
  <c r="AL47" i="3"/>
  <c r="AK47" i="3"/>
  <c r="AG47" i="3"/>
  <c r="AF47" i="3"/>
  <c r="AE47" i="3"/>
  <c r="AC47" i="3"/>
  <c r="AB47" i="3"/>
  <c r="Z47" i="3"/>
  <c r="Y47" i="3"/>
  <c r="J47" i="3"/>
  <c r="N47" i="3" s="1"/>
  <c r="R47" i="3" s="1"/>
  <c r="V47" i="3" s="1"/>
  <c r="W47" i="3" s="1"/>
  <c r="BP10" i="3"/>
  <c r="BO10" i="3"/>
  <c r="BM10" i="3"/>
  <c r="BL10" i="3"/>
  <c r="BJ10" i="3"/>
  <c r="BI10" i="3"/>
  <c r="BD10" i="3"/>
  <c r="BC10" i="3"/>
  <c r="BA10" i="3"/>
  <c r="AZ10" i="3"/>
  <c r="AX10" i="3"/>
  <c r="AW10" i="3"/>
  <c r="AR10" i="3"/>
  <c r="AQ10" i="3"/>
  <c r="AO10" i="3"/>
  <c r="AN10" i="3"/>
  <c r="AL10" i="3"/>
  <c r="AK10" i="3"/>
  <c r="AG10" i="3"/>
  <c r="AS10" i="3" s="1"/>
  <c r="AF10" i="3"/>
  <c r="AE10" i="3"/>
  <c r="AC10" i="3"/>
  <c r="AB10" i="3"/>
  <c r="Z10" i="3"/>
  <c r="Y10" i="3"/>
  <c r="N10" i="3"/>
  <c r="R10" i="3" s="1"/>
  <c r="V10" i="3" s="1"/>
  <c r="W10" i="3" s="1"/>
  <c r="J10" i="3"/>
  <c r="BP40" i="3"/>
  <c r="BO40" i="3"/>
  <c r="BM40" i="3"/>
  <c r="BL40" i="3"/>
  <c r="BJ40" i="3"/>
  <c r="BI40" i="3"/>
  <c r="BD40" i="3"/>
  <c r="BC40" i="3"/>
  <c r="BA40" i="3"/>
  <c r="AZ40" i="3"/>
  <c r="AX40" i="3"/>
  <c r="AW40" i="3"/>
  <c r="AR40" i="3"/>
  <c r="AQ40" i="3"/>
  <c r="AO40" i="3"/>
  <c r="AN40" i="3"/>
  <c r="AL40" i="3"/>
  <c r="AK40" i="3"/>
  <c r="AG40" i="3"/>
  <c r="AF40" i="3"/>
  <c r="AE40" i="3"/>
  <c r="AC40" i="3"/>
  <c r="AB40" i="3"/>
  <c r="Z40" i="3"/>
  <c r="Y40" i="3"/>
  <c r="J40" i="3"/>
  <c r="BP21" i="3"/>
  <c r="BO21" i="3"/>
  <c r="BM21" i="3"/>
  <c r="BL21" i="3"/>
  <c r="BJ21" i="3"/>
  <c r="BI21" i="3"/>
  <c r="BD21" i="3"/>
  <c r="BC21" i="3"/>
  <c r="BA21" i="3"/>
  <c r="AZ21" i="3"/>
  <c r="AX21" i="3"/>
  <c r="AW21" i="3"/>
  <c r="AR21" i="3"/>
  <c r="AQ21" i="3"/>
  <c r="AO21" i="3"/>
  <c r="AN21" i="3"/>
  <c r="AL21" i="3"/>
  <c r="AK21" i="3"/>
  <c r="AG21" i="3"/>
  <c r="AS21" i="3" s="1"/>
  <c r="AF21" i="3"/>
  <c r="AE21" i="3"/>
  <c r="AC21" i="3"/>
  <c r="AB21" i="3"/>
  <c r="Z21" i="3"/>
  <c r="Y21" i="3"/>
  <c r="J21" i="3"/>
  <c r="N21" i="3" s="1"/>
  <c r="R21" i="3" s="1"/>
  <c r="V21" i="3" s="1"/>
  <c r="W21" i="3" s="1"/>
  <c r="BP78" i="3"/>
  <c r="BO78" i="3"/>
  <c r="BM78" i="3"/>
  <c r="BL78" i="3"/>
  <c r="BJ78" i="3"/>
  <c r="BI78" i="3"/>
  <c r="BD78" i="3"/>
  <c r="BC78" i="3"/>
  <c r="BA78" i="3"/>
  <c r="AZ78" i="3"/>
  <c r="AX78" i="3"/>
  <c r="AW78" i="3"/>
  <c r="AR78" i="3"/>
  <c r="AQ78" i="3"/>
  <c r="AO78" i="3"/>
  <c r="AN78" i="3"/>
  <c r="AL78" i="3"/>
  <c r="AK78" i="3"/>
  <c r="AG78" i="3"/>
  <c r="AI78" i="3" s="1"/>
  <c r="AF78" i="3"/>
  <c r="AE78" i="3"/>
  <c r="AC78" i="3"/>
  <c r="AB78" i="3"/>
  <c r="Z78" i="3"/>
  <c r="Y78" i="3"/>
  <c r="J78" i="3"/>
  <c r="N78" i="3" s="1"/>
  <c r="R78" i="3" s="1"/>
  <c r="V78" i="3" s="1"/>
  <c r="W78" i="3" s="1"/>
  <c r="BP57" i="3"/>
  <c r="BO57" i="3"/>
  <c r="BM57" i="3"/>
  <c r="BL57" i="3"/>
  <c r="BJ57" i="3"/>
  <c r="BI57" i="3"/>
  <c r="BD57" i="3"/>
  <c r="BC57" i="3"/>
  <c r="BA57" i="3"/>
  <c r="AZ57" i="3"/>
  <c r="AX57" i="3"/>
  <c r="AW57" i="3"/>
  <c r="AR57" i="3"/>
  <c r="AQ57" i="3"/>
  <c r="AO57" i="3"/>
  <c r="AN57" i="3"/>
  <c r="AL57" i="3"/>
  <c r="AK57" i="3"/>
  <c r="AG57" i="3"/>
  <c r="AS57" i="3" s="1"/>
  <c r="AF57" i="3"/>
  <c r="AE57" i="3"/>
  <c r="AC57" i="3"/>
  <c r="AB57" i="3"/>
  <c r="Z57" i="3"/>
  <c r="Y57" i="3"/>
  <c r="J57" i="3"/>
  <c r="N57" i="3" s="1"/>
  <c r="R57" i="3" s="1"/>
  <c r="V57" i="3" s="1"/>
  <c r="W57" i="3" s="1"/>
  <c r="BP41" i="3"/>
  <c r="BO41" i="3"/>
  <c r="BM41" i="3"/>
  <c r="BL41" i="3"/>
  <c r="BJ41" i="3"/>
  <c r="BI41" i="3"/>
  <c r="BD41" i="3"/>
  <c r="BC41" i="3"/>
  <c r="BA41" i="3"/>
  <c r="AZ41" i="3"/>
  <c r="AX41" i="3"/>
  <c r="AW41" i="3"/>
  <c r="AR41" i="3"/>
  <c r="AQ41" i="3"/>
  <c r="AO41" i="3"/>
  <c r="AN41" i="3"/>
  <c r="AL41" i="3"/>
  <c r="AK41" i="3"/>
  <c r="AG41" i="3"/>
  <c r="AF41" i="3"/>
  <c r="AE41" i="3"/>
  <c r="AC41" i="3"/>
  <c r="AB41" i="3"/>
  <c r="Z41" i="3"/>
  <c r="Y41" i="3"/>
  <c r="J41" i="3"/>
  <c r="N41" i="3" s="1"/>
  <c r="R41" i="3" s="1"/>
  <c r="V41" i="3" s="1"/>
  <c r="W41" i="3" s="1"/>
  <c r="BP31" i="3"/>
  <c r="BO31" i="3"/>
  <c r="BM31" i="3"/>
  <c r="BL31" i="3"/>
  <c r="BJ31" i="3"/>
  <c r="BI31" i="3"/>
  <c r="BD31" i="3"/>
  <c r="BC31" i="3"/>
  <c r="BA31" i="3"/>
  <c r="AZ31" i="3"/>
  <c r="AX31" i="3"/>
  <c r="AW31" i="3"/>
  <c r="AR31" i="3"/>
  <c r="AQ31" i="3"/>
  <c r="AO31" i="3"/>
  <c r="AN31" i="3"/>
  <c r="AL31" i="3"/>
  <c r="AK31" i="3"/>
  <c r="AG31" i="3"/>
  <c r="AS31" i="3" s="1"/>
  <c r="AF31" i="3"/>
  <c r="AE31" i="3"/>
  <c r="AC31" i="3"/>
  <c r="AB31" i="3"/>
  <c r="Z31" i="3"/>
  <c r="Y31" i="3"/>
  <c r="J31" i="3"/>
  <c r="N31" i="3" s="1"/>
  <c r="R31" i="3" s="1"/>
  <c r="V31" i="3" s="1"/>
  <c r="W31" i="3" s="1"/>
  <c r="BP95" i="3"/>
  <c r="BO95" i="3"/>
  <c r="BM95" i="3"/>
  <c r="BL95" i="3"/>
  <c r="BJ95" i="3"/>
  <c r="BI95" i="3"/>
  <c r="BD95" i="3"/>
  <c r="BC95" i="3"/>
  <c r="BA95" i="3"/>
  <c r="AZ95" i="3"/>
  <c r="AX95" i="3"/>
  <c r="AW95" i="3"/>
  <c r="AR95" i="3"/>
  <c r="AQ95" i="3"/>
  <c r="AO95" i="3"/>
  <c r="AN95" i="3"/>
  <c r="AL95" i="3"/>
  <c r="AK95" i="3"/>
  <c r="AG95" i="3"/>
  <c r="AF95" i="3"/>
  <c r="AE95" i="3"/>
  <c r="AC95" i="3"/>
  <c r="AB95" i="3"/>
  <c r="Z95" i="3"/>
  <c r="Y95" i="3"/>
  <c r="J95" i="3"/>
  <c r="N95" i="3" s="1"/>
  <c r="R95" i="3" s="1"/>
  <c r="V95" i="3" s="1"/>
  <c r="BP92" i="3"/>
  <c r="BO92" i="3"/>
  <c r="BM92" i="3"/>
  <c r="BL92" i="3"/>
  <c r="BJ92" i="3"/>
  <c r="BI92" i="3"/>
  <c r="BD92" i="3"/>
  <c r="BC92" i="3"/>
  <c r="BA92" i="3"/>
  <c r="AZ92" i="3"/>
  <c r="AX92" i="3"/>
  <c r="AW92" i="3"/>
  <c r="AR92" i="3"/>
  <c r="AQ92" i="3"/>
  <c r="AO92" i="3"/>
  <c r="AN92" i="3"/>
  <c r="AL92" i="3"/>
  <c r="AK92" i="3"/>
  <c r="AG92" i="3"/>
  <c r="AS92" i="3" s="1"/>
  <c r="AF92" i="3"/>
  <c r="AE92" i="3"/>
  <c r="AC92" i="3"/>
  <c r="AB92" i="3"/>
  <c r="Z92" i="3"/>
  <c r="Y92" i="3"/>
  <c r="N92" i="3"/>
  <c r="R92" i="3" s="1"/>
  <c r="V92" i="3" s="1"/>
  <c r="W92" i="3" s="1"/>
  <c r="J92" i="3"/>
  <c r="BP67" i="3"/>
  <c r="BO67" i="3"/>
  <c r="BM67" i="3"/>
  <c r="BL67" i="3"/>
  <c r="BJ67" i="3"/>
  <c r="BI67" i="3"/>
  <c r="BD67" i="3"/>
  <c r="BC67" i="3"/>
  <c r="BA67" i="3"/>
  <c r="AZ67" i="3"/>
  <c r="AX67" i="3"/>
  <c r="AW67" i="3"/>
  <c r="AR67" i="3"/>
  <c r="AQ67" i="3"/>
  <c r="AO67" i="3"/>
  <c r="AN67" i="3"/>
  <c r="AL67" i="3"/>
  <c r="AK67" i="3"/>
  <c r="AG67" i="3"/>
  <c r="AF67" i="3"/>
  <c r="AE67" i="3"/>
  <c r="AC67" i="3"/>
  <c r="AB67" i="3"/>
  <c r="Z67" i="3"/>
  <c r="Y67" i="3"/>
  <c r="J67" i="3"/>
  <c r="N67" i="3" s="1"/>
  <c r="R67" i="3" s="1"/>
  <c r="V67" i="3" s="1"/>
  <c r="W67" i="3" s="1"/>
  <c r="BP48" i="3"/>
  <c r="BO48" i="3"/>
  <c r="BM48" i="3"/>
  <c r="BL48" i="3"/>
  <c r="BJ48" i="3"/>
  <c r="BI48" i="3"/>
  <c r="BD48" i="3"/>
  <c r="BC48" i="3"/>
  <c r="BA48" i="3"/>
  <c r="AZ48" i="3"/>
  <c r="AX48" i="3"/>
  <c r="AW48" i="3"/>
  <c r="AR48" i="3"/>
  <c r="AQ48" i="3"/>
  <c r="AO48" i="3"/>
  <c r="AN48" i="3"/>
  <c r="AL48" i="3"/>
  <c r="AK48" i="3"/>
  <c r="AG48" i="3"/>
  <c r="AS48" i="3" s="1"/>
  <c r="AF48" i="3"/>
  <c r="AE48" i="3"/>
  <c r="AC48" i="3"/>
  <c r="AB48" i="3"/>
  <c r="Z48" i="3"/>
  <c r="Y48" i="3"/>
  <c r="N48" i="3"/>
  <c r="R48" i="3" s="1"/>
  <c r="V48" i="3" s="1"/>
  <c r="W48" i="3" s="1"/>
  <c r="J48" i="3"/>
  <c r="BP34" i="3"/>
  <c r="BO34" i="3"/>
  <c r="BM34" i="3"/>
  <c r="BL34" i="3"/>
  <c r="BJ34" i="3"/>
  <c r="BI34" i="3"/>
  <c r="BD34" i="3"/>
  <c r="BC34" i="3"/>
  <c r="BA34" i="3"/>
  <c r="AZ34" i="3"/>
  <c r="AX34" i="3"/>
  <c r="AW34" i="3"/>
  <c r="AS34" i="3"/>
  <c r="BE34" i="3" s="1"/>
  <c r="AR34" i="3"/>
  <c r="AQ34" i="3"/>
  <c r="AO34" i="3"/>
  <c r="AN34" i="3"/>
  <c r="AL34" i="3"/>
  <c r="AK34" i="3"/>
  <c r="AG34" i="3"/>
  <c r="AF34" i="3"/>
  <c r="AE34" i="3"/>
  <c r="AC34" i="3"/>
  <c r="AB34" i="3"/>
  <c r="Z34" i="3"/>
  <c r="Y34" i="3"/>
  <c r="J34" i="3"/>
  <c r="BP65" i="3"/>
  <c r="BO65" i="3"/>
  <c r="BM65" i="3"/>
  <c r="BL65" i="3"/>
  <c r="BJ65" i="3"/>
  <c r="BI65" i="3"/>
  <c r="BD65" i="3"/>
  <c r="BC65" i="3"/>
  <c r="BA65" i="3"/>
  <c r="AZ65" i="3"/>
  <c r="AX65" i="3"/>
  <c r="AW65" i="3"/>
  <c r="AR65" i="3"/>
  <c r="AQ65" i="3"/>
  <c r="AO65" i="3"/>
  <c r="AN65" i="3"/>
  <c r="AL65" i="3"/>
  <c r="AK65" i="3"/>
  <c r="AG65" i="3"/>
  <c r="AI65" i="3" s="1"/>
  <c r="AF65" i="3"/>
  <c r="AE65" i="3"/>
  <c r="AC65" i="3"/>
  <c r="AB65" i="3"/>
  <c r="Z65" i="3"/>
  <c r="Y65" i="3"/>
  <c r="N65" i="3"/>
  <c r="R65" i="3" s="1"/>
  <c r="V65" i="3" s="1"/>
  <c r="W65" i="3" s="1"/>
  <c r="J65" i="3"/>
  <c r="BP52" i="3"/>
  <c r="BO52" i="3"/>
  <c r="BM52" i="3"/>
  <c r="BL52" i="3"/>
  <c r="BJ52" i="3"/>
  <c r="BI52" i="3"/>
  <c r="BD52" i="3"/>
  <c r="BC52" i="3"/>
  <c r="BA52" i="3"/>
  <c r="AZ52" i="3"/>
  <c r="AX52" i="3"/>
  <c r="AW52" i="3"/>
  <c r="AR52" i="3"/>
  <c r="AQ52" i="3"/>
  <c r="AO52" i="3"/>
  <c r="AN52" i="3"/>
  <c r="AL52" i="3"/>
  <c r="AK52" i="3"/>
  <c r="AG52" i="3"/>
  <c r="AF52" i="3"/>
  <c r="AE52" i="3"/>
  <c r="AC52" i="3"/>
  <c r="AB52" i="3"/>
  <c r="Z52" i="3"/>
  <c r="Y52" i="3"/>
  <c r="J52" i="3"/>
  <c r="N52" i="3" s="1"/>
  <c r="R52" i="3" s="1"/>
  <c r="V52" i="3" s="1"/>
  <c r="W52" i="3" s="1"/>
  <c r="BP94" i="3"/>
  <c r="BO94" i="3"/>
  <c r="BM94" i="3"/>
  <c r="BL94" i="3"/>
  <c r="BJ94" i="3"/>
  <c r="BI94" i="3"/>
  <c r="BD94" i="3"/>
  <c r="BC94" i="3"/>
  <c r="BA94" i="3"/>
  <c r="AZ94" i="3"/>
  <c r="AX94" i="3"/>
  <c r="AW94" i="3"/>
  <c r="AR94" i="3"/>
  <c r="AQ94" i="3"/>
  <c r="AO94" i="3"/>
  <c r="AN94" i="3"/>
  <c r="AL94" i="3"/>
  <c r="AK94" i="3"/>
  <c r="AG94" i="3"/>
  <c r="AS94" i="3" s="1"/>
  <c r="AF94" i="3"/>
  <c r="AE94" i="3"/>
  <c r="AC94" i="3"/>
  <c r="AB94" i="3"/>
  <c r="Z94" i="3"/>
  <c r="Y94" i="3"/>
  <c r="J94" i="3"/>
  <c r="AH94" i="3" s="1"/>
  <c r="BP75" i="3"/>
  <c r="BO75" i="3"/>
  <c r="BM75" i="3"/>
  <c r="BL75" i="3"/>
  <c r="BJ75" i="3"/>
  <c r="BI75" i="3"/>
  <c r="BD75" i="3"/>
  <c r="BC75" i="3"/>
  <c r="BA75" i="3"/>
  <c r="AZ75" i="3"/>
  <c r="AX75" i="3"/>
  <c r="AW75" i="3"/>
  <c r="AR75" i="3"/>
  <c r="AQ75" i="3"/>
  <c r="AO75" i="3"/>
  <c r="AN75" i="3"/>
  <c r="AL75" i="3"/>
  <c r="AK75" i="3"/>
  <c r="AG75" i="3"/>
  <c r="AF75" i="3"/>
  <c r="AE75" i="3"/>
  <c r="AC75" i="3"/>
  <c r="AB75" i="3"/>
  <c r="Z75" i="3"/>
  <c r="Y75" i="3"/>
  <c r="J75" i="3"/>
  <c r="N75" i="3" s="1"/>
  <c r="R75" i="3" s="1"/>
  <c r="V75" i="3" s="1"/>
  <c r="W75" i="3" s="1"/>
  <c r="BP80" i="3"/>
  <c r="BO80" i="3"/>
  <c r="BM80" i="3"/>
  <c r="BL80" i="3"/>
  <c r="BJ80" i="3"/>
  <c r="BI80" i="3"/>
  <c r="BD80" i="3"/>
  <c r="BC80" i="3"/>
  <c r="BA80" i="3"/>
  <c r="AZ80" i="3"/>
  <c r="AX80" i="3"/>
  <c r="AW80" i="3"/>
  <c r="AR80" i="3"/>
  <c r="AQ80" i="3"/>
  <c r="AO80" i="3"/>
  <c r="AN80" i="3"/>
  <c r="AL80" i="3"/>
  <c r="AK80" i="3"/>
  <c r="AG80" i="3"/>
  <c r="AS80" i="3" s="1"/>
  <c r="AF80" i="3"/>
  <c r="AE80" i="3"/>
  <c r="AC80" i="3"/>
  <c r="AB80" i="3"/>
  <c r="Z80" i="3"/>
  <c r="Y80" i="3"/>
  <c r="J80" i="3"/>
  <c r="AH80" i="3" s="1"/>
  <c r="BP90" i="3"/>
  <c r="BO90" i="3"/>
  <c r="BM90" i="3"/>
  <c r="BL90" i="3"/>
  <c r="BJ90" i="3"/>
  <c r="BI90" i="3"/>
  <c r="BD90" i="3"/>
  <c r="BC90" i="3"/>
  <c r="BA90" i="3"/>
  <c r="AZ90" i="3"/>
  <c r="AX90" i="3"/>
  <c r="AW90" i="3"/>
  <c r="AR90" i="3"/>
  <c r="AQ90" i="3"/>
  <c r="AO90" i="3"/>
  <c r="AN90" i="3"/>
  <c r="AL90" i="3"/>
  <c r="AK90" i="3"/>
  <c r="AG90" i="3"/>
  <c r="AF90" i="3"/>
  <c r="AE90" i="3"/>
  <c r="AC90" i="3"/>
  <c r="AB90" i="3"/>
  <c r="Z90" i="3"/>
  <c r="Y90" i="3"/>
  <c r="N90" i="3"/>
  <c r="R90" i="3" s="1"/>
  <c r="V90" i="3" s="1"/>
  <c r="W90" i="3" s="1"/>
  <c r="J90" i="3"/>
  <c r="BP56" i="3"/>
  <c r="BO56" i="3"/>
  <c r="BM56" i="3"/>
  <c r="BL56" i="3"/>
  <c r="BJ56" i="3"/>
  <c r="BI56" i="3"/>
  <c r="BD56" i="3"/>
  <c r="BC56" i="3"/>
  <c r="BA56" i="3"/>
  <c r="AZ56" i="3"/>
  <c r="AX56" i="3"/>
  <c r="AW56" i="3"/>
  <c r="AR56" i="3"/>
  <c r="AQ56" i="3"/>
  <c r="AO56" i="3"/>
  <c r="AN56" i="3"/>
  <c r="AL56" i="3"/>
  <c r="AK56" i="3"/>
  <c r="AG56" i="3"/>
  <c r="AS56" i="3" s="1"/>
  <c r="AF56" i="3"/>
  <c r="AE56" i="3"/>
  <c r="AC56" i="3"/>
  <c r="AB56" i="3"/>
  <c r="Z56" i="3"/>
  <c r="Y56" i="3"/>
  <c r="J56" i="3"/>
  <c r="AH56" i="3" s="1"/>
  <c r="BP86" i="3"/>
  <c r="BO86" i="3"/>
  <c r="BM86" i="3"/>
  <c r="BL86" i="3"/>
  <c r="BJ86" i="3"/>
  <c r="BI86" i="3"/>
  <c r="BD86" i="3"/>
  <c r="BC86" i="3"/>
  <c r="BA86" i="3"/>
  <c r="AZ86" i="3"/>
  <c r="AX86" i="3"/>
  <c r="AW86" i="3"/>
  <c r="AR86" i="3"/>
  <c r="AQ86" i="3"/>
  <c r="AO86" i="3"/>
  <c r="AN86" i="3"/>
  <c r="AL86" i="3"/>
  <c r="AK86" i="3"/>
  <c r="AG86" i="3"/>
  <c r="AF86" i="3"/>
  <c r="AE86" i="3"/>
  <c r="AC86" i="3"/>
  <c r="AB86" i="3"/>
  <c r="Z86" i="3"/>
  <c r="Y86" i="3"/>
  <c r="J86" i="3"/>
  <c r="N86" i="3" s="1"/>
  <c r="R86" i="3" s="1"/>
  <c r="V86" i="3" s="1"/>
  <c r="W86" i="3" s="1"/>
  <c r="BP37" i="3"/>
  <c r="BO37" i="3"/>
  <c r="BM37" i="3"/>
  <c r="BL37" i="3"/>
  <c r="BJ37" i="3"/>
  <c r="BI37" i="3"/>
  <c r="BD37" i="3"/>
  <c r="BC37" i="3"/>
  <c r="BA37" i="3"/>
  <c r="AZ37" i="3"/>
  <c r="AX37" i="3"/>
  <c r="AW37" i="3"/>
  <c r="AR37" i="3"/>
  <c r="AQ37" i="3"/>
  <c r="AO37" i="3"/>
  <c r="AN37" i="3"/>
  <c r="AL37" i="3"/>
  <c r="AK37" i="3"/>
  <c r="AG37" i="3"/>
  <c r="AS37" i="3" s="1"/>
  <c r="AF37" i="3"/>
  <c r="AE37" i="3"/>
  <c r="AC37" i="3"/>
  <c r="AB37" i="3"/>
  <c r="Z37" i="3"/>
  <c r="Y37" i="3"/>
  <c r="J37" i="3"/>
  <c r="AH37" i="3" s="1"/>
  <c r="BP76" i="3"/>
  <c r="BO76" i="3"/>
  <c r="BM76" i="3"/>
  <c r="BL76" i="3"/>
  <c r="BJ76" i="3"/>
  <c r="BI76" i="3"/>
  <c r="BD76" i="3"/>
  <c r="BC76" i="3"/>
  <c r="BA76" i="3"/>
  <c r="AZ76" i="3"/>
  <c r="AX76" i="3"/>
  <c r="AW76" i="3"/>
  <c r="AR76" i="3"/>
  <c r="AQ76" i="3"/>
  <c r="AO76" i="3"/>
  <c r="AN76" i="3"/>
  <c r="AL76" i="3"/>
  <c r="AK76" i="3"/>
  <c r="AG76" i="3"/>
  <c r="AF76" i="3"/>
  <c r="AE76" i="3"/>
  <c r="AC76" i="3"/>
  <c r="AB76" i="3"/>
  <c r="Z76" i="3"/>
  <c r="Y76" i="3"/>
  <c r="J76" i="3"/>
  <c r="N76" i="3" s="1"/>
  <c r="R76" i="3" s="1"/>
  <c r="V76" i="3" s="1"/>
  <c r="W76" i="3" s="1"/>
  <c r="BP22" i="3"/>
  <c r="BO22" i="3"/>
  <c r="BM22" i="3"/>
  <c r="BL22" i="3"/>
  <c r="BJ22" i="3"/>
  <c r="BI22" i="3"/>
  <c r="BD22" i="3"/>
  <c r="BC22" i="3"/>
  <c r="BA22" i="3"/>
  <c r="AZ22" i="3"/>
  <c r="AX22" i="3"/>
  <c r="AW22" i="3"/>
  <c r="AR22" i="3"/>
  <c r="AQ22" i="3"/>
  <c r="AO22" i="3"/>
  <c r="AN22" i="3"/>
  <c r="AL22" i="3"/>
  <c r="AK22" i="3"/>
  <c r="AG22" i="3"/>
  <c r="AS22" i="3" s="1"/>
  <c r="AF22" i="3"/>
  <c r="AE22" i="3"/>
  <c r="AC22" i="3"/>
  <c r="AB22" i="3"/>
  <c r="Z22" i="3"/>
  <c r="Y22" i="3"/>
  <c r="J22" i="3"/>
  <c r="AH22" i="3" s="1"/>
  <c r="BP39" i="3"/>
  <c r="BO39" i="3"/>
  <c r="BM39" i="3"/>
  <c r="BL39" i="3"/>
  <c r="BJ39" i="3"/>
  <c r="BI39" i="3"/>
  <c r="BD39" i="3"/>
  <c r="BC39" i="3"/>
  <c r="BA39" i="3"/>
  <c r="AZ39" i="3"/>
  <c r="AX39" i="3"/>
  <c r="AW39" i="3"/>
  <c r="AR39" i="3"/>
  <c r="AQ39" i="3"/>
  <c r="AO39" i="3"/>
  <c r="AN39" i="3"/>
  <c r="AL39" i="3"/>
  <c r="AK39" i="3"/>
  <c r="AG39" i="3"/>
  <c r="AF39" i="3"/>
  <c r="AE39" i="3"/>
  <c r="AC39" i="3"/>
  <c r="AB39" i="3"/>
  <c r="Z39" i="3"/>
  <c r="Y39" i="3"/>
  <c r="J39" i="3"/>
  <c r="N39" i="3" s="1"/>
  <c r="R39" i="3" s="1"/>
  <c r="V39" i="3" s="1"/>
  <c r="W39" i="3" s="1"/>
  <c r="BP28" i="3"/>
  <c r="BO28" i="3"/>
  <c r="BM28" i="3"/>
  <c r="BL28" i="3"/>
  <c r="BJ28" i="3"/>
  <c r="BI28" i="3"/>
  <c r="BD28" i="3"/>
  <c r="BC28" i="3"/>
  <c r="BA28" i="3"/>
  <c r="AZ28" i="3"/>
  <c r="AX28" i="3"/>
  <c r="AW28" i="3"/>
  <c r="AR28" i="3"/>
  <c r="AQ28" i="3"/>
  <c r="AO28" i="3"/>
  <c r="AN28" i="3"/>
  <c r="AL28" i="3"/>
  <c r="AK28" i="3"/>
  <c r="AG28" i="3"/>
  <c r="AS28" i="3" s="1"/>
  <c r="AF28" i="3"/>
  <c r="AE28" i="3"/>
  <c r="AC28" i="3"/>
  <c r="AB28" i="3"/>
  <c r="Z28" i="3"/>
  <c r="Y28" i="3"/>
  <c r="J28" i="3"/>
  <c r="AH28" i="3" s="1"/>
  <c r="BP17" i="3"/>
  <c r="BO17" i="3"/>
  <c r="BM17" i="3"/>
  <c r="BL17" i="3"/>
  <c r="BJ17" i="3"/>
  <c r="BI17" i="3"/>
  <c r="BD17" i="3"/>
  <c r="BC17" i="3"/>
  <c r="BA17" i="3"/>
  <c r="AZ17" i="3"/>
  <c r="AX17" i="3"/>
  <c r="AW17" i="3"/>
  <c r="AR17" i="3"/>
  <c r="AQ17" i="3"/>
  <c r="AO17" i="3"/>
  <c r="AN17" i="3"/>
  <c r="AL17" i="3"/>
  <c r="AK17" i="3"/>
  <c r="AG17" i="3"/>
  <c r="AF17" i="3"/>
  <c r="AE17" i="3"/>
  <c r="AC17" i="3"/>
  <c r="AB17" i="3"/>
  <c r="Z17" i="3"/>
  <c r="Y17" i="3"/>
  <c r="J17" i="3"/>
  <c r="N17" i="3" s="1"/>
  <c r="R17" i="3" s="1"/>
  <c r="V17" i="3" s="1"/>
  <c r="W17" i="3" s="1"/>
  <c r="BP68" i="3"/>
  <c r="BO68" i="3"/>
  <c r="BM68" i="3"/>
  <c r="BL68" i="3"/>
  <c r="BJ68" i="3"/>
  <c r="BI68" i="3"/>
  <c r="BD68" i="3"/>
  <c r="BC68" i="3"/>
  <c r="BA68" i="3"/>
  <c r="AZ68" i="3"/>
  <c r="AX68" i="3"/>
  <c r="AW68" i="3"/>
  <c r="AR68" i="3"/>
  <c r="AQ68" i="3"/>
  <c r="AO68" i="3"/>
  <c r="AN68" i="3"/>
  <c r="AL68" i="3"/>
  <c r="AK68" i="3"/>
  <c r="AG68" i="3"/>
  <c r="AS68" i="3" s="1"/>
  <c r="AF68" i="3"/>
  <c r="AE68" i="3"/>
  <c r="AC68" i="3"/>
  <c r="AB68" i="3"/>
  <c r="Z68" i="3"/>
  <c r="Y68" i="3"/>
  <c r="J68" i="3"/>
  <c r="AH68" i="3" s="1"/>
  <c r="BP26" i="3"/>
  <c r="BO26" i="3"/>
  <c r="BM26" i="3"/>
  <c r="BL26" i="3"/>
  <c r="BJ26" i="3"/>
  <c r="BI26" i="3"/>
  <c r="BD26" i="3"/>
  <c r="BC26" i="3"/>
  <c r="BA26" i="3"/>
  <c r="AZ26" i="3"/>
  <c r="AX26" i="3"/>
  <c r="AW26" i="3"/>
  <c r="AR26" i="3"/>
  <c r="AQ26" i="3"/>
  <c r="AO26" i="3"/>
  <c r="AN26" i="3"/>
  <c r="AL26" i="3"/>
  <c r="AK26" i="3"/>
  <c r="AG26" i="3"/>
  <c r="AF26" i="3"/>
  <c r="AE26" i="3"/>
  <c r="AC26" i="3"/>
  <c r="AB26" i="3"/>
  <c r="Z26" i="3"/>
  <c r="Y26" i="3"/>
  <c r="J26" i="3"/>
  <c r="N26" i="3" s="1"/>
  <c r="R26" i="3" s="1"/>
  <c r="V26" i="3" s="1"/>
  <c r="W26" i="3" s="1"/>
  <c r="BP74" i="3"/>
  <c r="BO74" i="3"/>
  <c r="BM74" i="3"/>
  <c r="BL74" i="3"/>
  <c r="BJ74" i="3"/>
  <c r="BI74" i="3"/>
  <c r="BD74" i="3"/>
  <c r="BC74" i="3"/>
  <c r="BA74" i="3"/>
  <c r="AZ74" i="3"/>
  <c r="AX74" i="3"/>
  <c r="AW74" i="3"/>
  <c r="AR74" i="3"/>
  <c r="AQ74" i="3"/>
  <c r="AO74" i="3"/>
  <c r="AN74" i="3"/>
  <c r="AL74" i="3"/>
  <c r="AK74" i="3"/>
  <c r="AG74" i="3"/>
  <c r="AS74" i="3" s="1"/>
  <c r="AF74" i="3"/>
  <c r="AE74" i="3"/>
  <c r="AC74" i="3"/>
  <c r="AB74" i="3"/>
  <c r="Z74" i="3"/>
  <c r="Y74" i="3"/>
  <c r="J74" i="3"/>
  <c r="N74" i="3" s="1"/>
  <c r="R74" i="3" s="1"/>
  <c r="V74" i="3" s="1"/>
  <c r="W74" i="3" s="1"/>
  <c r="BP59" i="3"/>
  <c r="BO59" i="3"/>
  <c r="BM59" i="3"/>
  <c r="BL59" i="3"/>
  <c r="BJ59" i="3"/>
  <c r="BI59" i="3"/>
  <c r="BD59" i="3"/>
  <c r="BC59" i="3"/>
  <c r="BA59" i="3"/>
  <c r="AZ59" i="3"/>
  <c r="AX59" i="3"/>
  <c r="AW59" i="3"/>
  <c r="AR59" i="3"/>
  <c r="AQ59" i="3"/>
  <c r="AO59" i="3"/>
  <c r="AN59" i="3"/>
  <c r="AL59" i="3"/>
  <c r="AK59" i="3"/>
  <c r="AG59" i="3"/>
  <c r="AF59" i="3"/>
  <c r="AE59" i="3"/>
  <c r="AC59" i="3"/>
  <c r="AB59" i="3"/>
  <c r="Z59" i="3"/>
  <c r="Y59" i="3"/>
  <c r="J59" i="3"/>
  <c r="N59" i="3" s="1"/>
  <c r="R59" i="3" s="1"/>
  <c r="V59" i="3" s="1"/>
  <c r="W59" i="3" s="1"/>
  <c r="BP36" i="3"/>
  <c r="BO36" i="3"/>
  <c r="BM36" i="3"/>
  <c r="BL36" i="3"/>
  <c r="BJ36" i="3"/>
  <c r="BI36" i="3"/>
  <c r="BD36" i="3"/>
  <c r="BC36" i="3"/>
  <c r="BA36" i="3"/>
  <c r="AZ36" i="3"/>
  <c r="AX36" i="3"/>
  <c r="AW36" i="3"/>
  <c r="AR36" i="3"/>
  <c r="AQ36" i="3"/>
  <c r="AO36" i="3"/>
  <c r="AN36" i="3"/>
  <c r="AL36" i="3"/>
  <c r="AK36" i="3"/>
  <c r="AG36" i="3"/>
  <c r="AS36" i="3" s="1"/>
  <c r="AF36" i="3"/>
  <c r="AE36" i="3"/>
  <c r="AC36" i="3"/>
  <c r="AB36" i="3"/>
  <c r="Z36" i="3"/>
  <c r="Y36" i="3"/>
  <c r="J36" i="3"/>
  <c r="N36" i="3" s="1"/>
  <c r="R36" i="3" s="1"/>
  <c r="V36" i="3" s="1"/>
  <c r="W36" i="3" s="1"/>
  <c r="BP44" i="3"/>
  <c r="BO44" i="3"/>
  <c r="BM44" i="3"/>
  <c r="BL44" i="3"/>
  <c r="BJ44" i="3"/>
  <c r="BI44" i="3"/>
  <c r="BD44" i="3"/>
  <c r="BC44" i="3"/>
  <c r="BA44" i="3"/>
  <c r="AZ44" i="3"/>
  <c r="AX44" i="3"/>
  <c r="AW44" i="3"/>
  <c r="AR44" i="3"/>
  <c r="AQ44" i="3"/>
  <c r="AO44" i="3"/>
  <c r="AN44" i="3"/>
  <c r="AL44" i="3"/>
  <c r="AK44" i="3"/>
  <c r="AG44" i="3"/>
  <c r="AF44" i="3"/>
  <c r="AE44" i="3"/>
  <c r="AC44" i="3"/>
  <c r="AB44" i="3"/>
  <c r="Z44" i="3"/>
  <c r="Y44" i="3"/>
  <c r="J44" i="3"/>
  <c r="N44" i="3" s="1"/>
  <c r="R44" i="3" s="1"/>
  <c r="V44" i="3" s="1"/>
  <c r="W44" i="3" s="1"/>
  <c r="BP79" i="3"/>
  <c r="BO79" i="3"/>
  <c r="BM79" i="3"/>
  <c r="BL79" i="3"/>
  <c r="BJ79" i="3"/>
  <c r="BI79" i="3"/>
  <c r="BD79" i="3"/>
  <c r="BC79" i="3"/>
  <c r="BA79" i="3"/>
  <c r="AZ79" i="3"/>
  <c r="AX79" i="3"/>
  <c r="AW79" i="3"/>
  <c r="AR79" i="3"/>
  <c r="AQ79" i="3"/>
  <c r="AO79" i="3"/>
  <c r="AN79" i="3"/>
  <c r="AL79" i="3"/>
  <c r="AK79" i="3"/>
  <c r="AG79" i="3"/>
  <c r="AS79" i="3" s="1"/>
  <c r="AF79" i="3"/>
  <c r="AE79" i="3"/>
  <c r="AC79" i="3"/>
  <c r="AB79" i="3"/>
  <c r="Z79" i="3"/>
  <c r="Y79" i="3"/>
  <c r="J79" i="3"/>
  <c r="N79" i="3" s="1"/>
  <c r="R79" i="3" s="1"/>
  <c r="V79" i="3" s="1"/>
  <c r="W79" i="3" s="1"/>
  <c r="BP61" i="3"/>
  <c r="BO61" i="3"/>
  <c r="BM61" i="3"/>
  <c r="BL61" i="3"/>
  <c r="BJ61" i="3"/>
  <c r="BI61" i="3"/>
  <c r="BD61" i="3"/>
  <c r="BC61" i="3"/>
  <c r="BA61" i="3"/>
  <c r="AZ61" i="3"/>
  <c r="AX61" i="3"/>
  <c r="AW61" i="3"/>
  <c r="AR61" i="3"/>
  <c r="AQ61" i="3"/>
  <c r="AO61" i="3"/>
  <c r="AN61" i="3"/>
  <c r="AL61" i="3"/>
  <c r="AK61" i="3"/>
  <c r="AG61" i="3"/>
  <c r="AF61" i="3"/>
  <c r="AE61" i="3"/>
  <c r="AC61" i="3"/>
  <c r="AB61" i="3"/>
  <c r="Z61" i="3"/>
  <c r="Y61" i="3"/>
  <c r="J61" i="3"/>
  <c r="N61" i="3" s="1"/>
  <c r="R61" i="3" s="1"/>
  <c r="V61" i="3" s="1"/>
  <c r="W61" i="3" s="1"/>
  <c r="BP70" i="3"/>
  <c r="BO70" i="3"/>
  <c r="BM70" i="3"/>
  <c r="BL70" i="3"/>
  <c r="BJ70" i="3"/>
  <c r="BI70" i="3"/>
  <c r="BD70" i="3"/>
  <c r="BC70" i="3"/>
  <c r="BA70" i="3"/>
  <c r="AZ70" i="3"/>
  <c r="AX70" i="3"/>
  <c r="AW70" i="3"/>
  <c r="AR70" i="3"/>
  <c r="AQ70" i="3"/>
  <c r="AO70" i="3"/>
  <c r="AN70" i="3"/>
  <c r="AL70" i="3"/>
  <c r="AK70" i="3"/>
  <c r="AG70" i="3"/>
  <c r="AS70" i="3" s="1"/>
  <c r="AF70" i="3"/>
  <c r="AE70" i="3"/>
  <c r="AC70" i="3"/>
  <c r="AB70" i="3"/>
  <c r="Z70" i="3"/>
  <c r="Y70" i="3"/>
  <c r="J70" i="3"/>
  <c r="N70" i="3" s="1"/>
  <c r="R70" i="3" s="1"/>
  <c r="V70" i="3" s="1"/>
  <c r="W70" i="3" s="1"/>
  <c r="BP55" i="3"/>
  <c r="BO55" i="3"/>
  <c r="BM55" i="3"/>
  <c r="BL55" i="3"/>
  <c r="BJ55" i="3"/>
  <c r="BI55" i="3"/>
  <c r="BD55" i="3"/>
  <c r="BC55" i="3"/>
  <c r="BA55" i="3"/>
  <c r="AZ55" i="3"/>
  <c r="AX55" i="3"/>
  <c r="AW55" i="3"/>
  <c r="AR55" i="3"/>
  <c r="AQ55" i="3"/>
  <c r="AO55" i="3"/>
  <c r="AN55" i="3"/>
  <c r="AL55" i="3"/>
  <c r="AK55" i="3"/>
  <c r="AG55" i="3"/>
  <c r="AF55" i="3"/>
  <c r="AE55" i="3"/>
  <c r="AC55" i="3"/>
  <c r="AB55" i="3"/>
  <c r="Z55" i="3"/>
  <c r="Y55" i="3"/>
  <c r="J55" i="3"/>
  <c r="N55" i="3" s="1"/>
  <c r="R55" i="3" s="1"/>
  <c r="V55" i="3" s="1"/>
  <c r="W55" i="3" s="1"/>
  <c r="BP85" i="3"/>
  <c r="BO85" i="3"/>
  <c r="BM85" i="3"/>
  <c r="BL85" i="3"/>
  <c r="BJ85" i="3"/>
  <c r="BI85" i="3"/>
  <c r="BD85" i="3"/>
  <c r="BC85" i="3"/>
  <c r="BA85" i="3"/>
  <c r="AZ85" i="3"/>
  <c r="AX85" i="3"/>
  <c r="AW85" i="3"/>
  <c r="AR85" i="3"/>
  <c r="AQ85" i="3"/>
  <c r="AO85" i="3"/>
  <c r="AN85" i="3"/>
  <c r="AL85" i="3"/>
  <c r="AK85" i="3"/>
  <c r="AG85" i="3"/>
  <c r="AS85" i="3" s="1"/>
  <c r="AF85" i="3"/>
  <c r="AE85" i="3"/>
  <c r="AC85" i="3"/>
  <c r="AB85" i="3"/>
  <c r="Z85" i="3"/>
  <c r="Y85" i="3"/>
  <c r="J85" i="3"/>
  <c r="N85" i="3" s="1"/>
  <c r="R85" i="3" s="1"/>
  <c r="V85" i="3" s="1"/>
  <c r="W85" i="3" s="1"/>
  <c r="BP72" i="3"/>
  <c r="BO72" i="3"/>
  <c r="BM72" i="3"/>
  <c r="BL72" i="3"/>
  <c r="BJ72" i="3"/>
  <c r="BI72" i="3"/>
  <c r="BD72" i="3"/>
  <c r="BC72" i="3"/>
  <c r="BA72" i="3"/>
  <c r="AZ72" i="3"/>
  <c r="AX72" i="3"/>
  <c r="AW72" i="3"/>
  <c r="AR72" i="3"/>
  <c r="AQ72" i="3"/>
  <c r="AO72" i="3"/>
  <c r="AN72" i="3"/>
  <c r="AL72" i="3"/>
  <c r="AK72" i="3"/>
  <c r="AG72" i="3"/>
  <c r="AF72" i="3"/>
  <c r="AE72" i="3"/>
  <c r="AC72" i="3"/>
  <c r="AB72" i="3"/>
  <c r="Z72" i="3"/>
  <c r="Y72" i="3"/>
  <c r="J72" i="3"/>
  <c r="N72" i="3" s="1"/>
  <c r="R72" i="3" s="1"/>
  <c r="V72" i="3" s="1"/>
  <c r="W72" i="3" s="1"/>
  <c r="BP45" i="3"/>
  <c r="BO45" i="3"/>
  <c r="BM45" i="3"/>
  <c r="BL45" i="3"/>
  <c r="BJ45" i="3"/>
  <c r="BI45" i="3"/>
  <c r="BD45" i="3"/>
  <c r="BC45" i="3"/>
  <c r="BA45" i="3"/>
  <c r="AZ45" i="3"/>
  <c r="AX45" i="3"/>
  <c r="AW45" i="3"/>
  <c r="AR45" i="3"/>
  <c r="AQ45" i="3"/>
  <c r="AO45" i="3"/>
  <c r="AN45" i="3"/>
  <c r="AL45" i="3"/>
  <c r="AK45" i="3"/>
  <c r="AG45" i="3"/>
  <c r="AS45" i="3" s="1"/>
  <c r="AF45" i="3"/>
  <c r="AE45" i="3"/>
  <c r="AC45" i="3"/>
  <c r="AB45" i="3"/>
  <c r="Z45" i="3"/>
  <c r="Y45" i="3"/>
  <c r="J45" i="3"/>
  <c r="N45" i="3" s="1"/>
  <c r="R45" i="3" s="1"/>
  <c r="V45" i="3" s="1"/>
  <c r="W45" i="3" s="1"/>
  <c r="BP53" i="3"/>
  <c r="BO53" i="3"/>
  <c r="BM53" i="3"/>
  <c r="BL53" i="3"/>
  <c r="BJ53" i="3"/>
  <c r="BI53" i="3"/>
  <c r="BD53" i="3"/>
  <c r="BC53" i="3"/>
  <c r="BA53" i="3"/>
  <c r="AZ53" i="3"/>
  <c r="AX53" i="3"/>
  <c r="AW53" i="3"/>
  <c r="AR53" i="3"/>
  <c r="AQ53" i="3"/>
  <c r="AO53" i="3"/>
  <c r="AN53" i="3"/>
  <c r="AL53" i="3"/>
  <c r="AK53" i="3"/>
  <c r="AG53" i="3"/>
  <c r="AF53" i="3"/>
  <c r="AE53" i="3"/>
  <c r="AC53" i="3"/>
  <c r="AB53" i="3"/>
  <c r="Z53" i="3"/>
  <c r="Y53" i="3"/>
  <c r="J53" i="3"/>
  <c r="N53" i="3" s="1"/>
  <c r="R53" i="3" s="1"/>
  <c r="V53" i="3" s="1"/>
  <c r="W53" i="3" s="1"/>
  <c r="BP91" i="3"/>
  <c r="BO91" i="3"/>
  <c r="BM91" i="3"/>
  <c r="BL91" i="3"/>
  <c r="BJ91" i="3"/>
  <c r="BI91" i="3"/>
  <c r="BD91" i="3"/>
  <c r="BC91" i="3"/>
  <c r="BA91" i="3"/>
  <c r="AZ91" i="3"/>
  <c r="AX91" i="3"/>
  <c r="AW91" i="3"/>
  <c r="AR91" i="3"/>
  <c r="AQ91" i="3"/>
  <c r="AO91" i="3"/>
  <c r="AN91" i="3"/>
  <c r="AL91" i="3"/>
  <c r="AK91" i="3"/>
  <c r="AG91" i="3"/>
  <c r="AS91" i="3" s="1"/>
  <c r="AF91" i="3"/>
  <c r="AE91" i="3"/>
  <c r="AC91" i="3"/>
  <c r="AB91" i="3"/>
  <c r="Z91" i="3"/>
  <c r="Y91" i="3"/>
  <c r="J91" i="3"/>
  <c r="N91" i="3" s="1"/>
  <c r="R91" i="3" s="1"/>
  <c r="V91" i="3" s="1"/>
  <c r="W91" i="3" s="1"/>
  <c r="BP42" i="3"/>
  <c r="BO42" i="3"/>
  <c r="BM42" i="3"/>
  <c r="BL42" i="3"/>
  <c r="BJ42" i="3"/>
  <c r="BI42" i="3"/>
  <c r="BD42" i="3"/>
  <c r="BC42" i="3"/>
  <c r="BA42" i="3"/>
  <c r="AZ42" i="3"/>
  <c r="AX42" i="3"/>
  <c r="AW42" i="3"/>
  <c r="AR42" i="3"/>
  <c r="AQ42" i="3"/>
  <c r="AO42" i="3"/>
  <c r="AN42" i="3"/>
  <c r="AL42" i="3"/>
  <c r="AK42" i="3"/>
  <c r="AG42" i="3"/>
  <c r="AF42" i="3"/>
  <c r="AE42" i="3"/>
  <c r="AC42" i="3"/>
  <c r="AB42" i="3"/>
  <c r="Z42" i="3"/>
  <c r="Y42" i="3"/>
  <c r="J42" i="3"/>
  <c r="N42" i="3" s="1"/>
  <c r="R42" i="3" s="1"/>
  <c r="V42" i="3" s="1"/>
  <c r="W42" i="3" s="1"/>
  <c r="BP83" i="3"/>
  <c r="BO83" i="3"/>
  <c r="BM83" i="3"/>
  <c r="BL83" i="3"/>
  <c r="BJ83" i="3"/>
  <c r="BI83" i="3"/>
  <c r="BD83" i="3"/>
  <c r="BC83" i="3"/>
  <c r="BA83" i="3"/>
  <c r="AZ83" i="3"/>
  <c r="AX83" i="3"/>
  <c r="AW83" i="3"/>
  <c r="AR83" i="3"/>
  <c r="AQ83" i="3"/>
  <c r="AO83" i="3"/>
  <c r="AN83" i="3"/>
  <c r="AL83" i="3"/>
  <c r="AK83" i="3"/>
  <c r="AG83" i="3"/>
  <c r="AS83" i="3" s="1"/>
  <c r="AF83" i="3"/>
  <c r="AE83" i="3"/>
  <c r="AC83" i="3"/>
  <c r="AB83" i="3"/>
  <c r="Z83" i="3"/>
  <c r="Y83" i="3"/>
  <c r="J83" i="3"/>
  <c r="N83" i="3" s="1"/>
  <c r="R83" i="3" s="1"/>
  <c r="V83" i="3" s="1"/>
  <c r="W83" i="3" s="1"/>
  <c r="BP96" i="3"/>
  <c r="BO96" i="3"/>
  <c r="BM96" i="3"/>
  <c r="BL96" i="3"/>
  <c r="BJ96" i="3"/>
  <c r="BI96" i="3"/>
  <c r="BD96" i="3"/>
  <c r="BC96" i="3"/>
  <c r="BA96" i="3"/>
  <c r="AZ96" i="3"/>
  <c r="AX96" i="3"/>
  <c r="AW96" i="3"/>
  <c r="AR96" i="3"/>
  <c r="AQ96" i="3"/>
  <c r="AO96" i="3"/>
  <c r="AN96" i="3"/>
  <c r="AL96" i="3"/>
  <c r="AK96" i="3"/>
  <c r="AG96" i="3"/>
  <c r="AF96" i="3"/>
  <c r="AE96" i="3"/>
  <c r="AC96" i="3"/>
  <c r="AB96" i="3"/>
  <c r="Z96" i="3"/>
  <c r="Y96" i="3"/>
  <c r="J96" i="3"/>
  <c r="N96" i="3" s="1"/>
  <c r="R96" i="3" s="1"/>
  <c r="V96" i="3" s="1"/>
  <c r="W96" i="3" s="1"/>
  <c r="BP38" i="3"/>
  <c r="BO38" i="3"/>
  <c r="BM38" i="3"/>
  <c r="BL38" i="3"/>
  <c r="BJ38" i="3"/>
  <c r="BI38" i="3"/>
  <c r="BD38" i="3"/>
  <c r="BC38" i="3"/>
  <c r="BA38" i="3"/>
  <c r="AZ38" i="3"/>
  <c r="AX38" i="3"/>
  <c r="AW38" i="3"/>
  <c r="AR38" i="3"/>
  <c r="AQ38" i="3"/>
  <c r="AO38" i="3"/>
  <c r="AN38" i="3"/>
  <c r="AL38" i="3"/>
  <c r="AK38" i="3"/>
  <c r="AG38" i="3"/>
  <c r="AS38" i="3" s="1"/>
  <c r="AF38" i="3"/>
  <c r="AE38" i="3"/>
  <c r="AC38" i="3"/>
  <c r="AB38" i="3"/>
  <c r="Z38" i="3"/>
  <c r="Y38" i="3"/>
  <c r="N38" i="3"/>
  <c r="R38" i="3" s="1"/>
  <c r="V38" i="3" s="1"/>
  <c r="W38" i="3" s="1"/>
  <c r="J38" i="3"/>
  <c r="BP58" i="3"/>
  <c r="BO58" i="3"/>
  <c r="BM58" i="3"/>
  <c r="BL58" i="3"/>
  <c r="BJ58" i="3"/>
  <c r="BI58" i="3"/>
  <c r="BD58" i="3"/>
  <c r="BC58" i="3"/>
  <c r="BA58" i="3"/>
  <c r="AZ58" i="3"/>
  <c r="AX58" i="3"/>
  <c r="AW58" i="3"/>
  <c r="AS58" i="3"/>
  <c r="BE58" i="3" s="1"/>
  <c r="AR58" i="3"/>
  <c r="AQ58" i="3"/>
  <c r="AO58" i="3"/>
  <c r="AN58" i="3"/>
  <c r="AL58" i="3"/>
  <c r="AK58" i="3"/>
  <c r="AG58" i="3"/>
  <c r="AF58" i="3"/>
  <c r="AE58" i="3"/>
  <c r="AC58" i="3"/>
  <c r="AB58" i="3"/>
  <c r="Z58" i="3"/>
  <c r="Y58" i="3"/>
  <c r="J58" i="3"/>
  <c r="N58" i="3" s="1"/>
  <c r="R58" i="3" s="1"/>
  <c r="V58" i="3" s="1"/>
  <c r="W58" i="3" s="1"/>
  <c r="BP66" i="3"/>
  <c r="BO66" i="3"/>
  <c r="BM66" i="3"/>
  <c r="BL66" i="3"/>
  <c r="BJ66" i="3"/>
  <c r="BI66" i="3"/>
  <c r="BD66" i="3"/>
  <c r="BC66" i="3"/>
  <c r="BA66" i="3"/>
  <c r="AZ66" i="3"/>
  <c r="AX66" i="3"/>
  <c r="AW66" i="3"/>
  <c r="AR66" i="3"/>
  <c r="AQ66" i="3"/>
  <c r="AO66" i="3"/>
  <c r="AN66" i="3"/>
  <c r="AL66" i="3"/>
  <c r="AK66" i="3"/>
  <c r="AG66" i="3"/>
  <c r="AF66" i="3"/>
  <c r="AE66" i="3"/>
  <c r="AC66" i="3"/>
  <c r="AB66" i="3"/>
  <c r="Z66" i="3"/>
  <c r="Y66" i="3"/>
  <c r="N66" i="3"/>
  <c r="R66" i="3" s="1"/>
  <c r="V66" i="3" s="1"/>
  <c r="W66" i="3" s="1"/>
  <c r="J66" i="3"/>
  <c r="BP23" i="3"/>
  <c r="BO23" i="3"/>
  <c r="BM23" i="3"/>
  <c r="BL23" i="3"/>
  <c r="BJ23" i="3"/>
  <c r="BI23" i="3"/>
  <c r="BD23" i="3"/>
  <c r="BC23" i="3"/>
  <c r="BA23" i="3"/>
  <c r="AZ23" i="3"/>
  <c r="AX23" i="3"/>
  <c r="AW23" i="3"/>
  <c r="AS23" i="3"/>
  <c r="AR23" i="3"/>
  <c r="AQ23" i="3"/>
  <c r="AO23" i="3"/>
  <c r="AN23" i="3"/>
  <c r="AL23" i="3"/>
  <c r="AK23" i="3"/>
  <c r="AG23" i="3"/>
  <c r="AF23" i="3"/>
  <c r="AE23" i="3"/>
  <c r="AC23" i="3"/>
  <c r="AB23" i="3"/>
  <c r="Z23" i="3"/>
  <c r="Y23" i="3"/>
  <c r="R23" i="3"/>
  <c r="V23" i="3" s="1"/>
  <c r="W23" i="3" s="1"/>
  <c r="J23" i="3"/>
  <c r="N23" i="3" s="1"/>
  <c r="BP30" i="3"/>
  <c r="BO30" i="3"/>
  <c r="BM30" i="3"/>
  <c r="BL30" i="3"/>
  <c r="BJ30" i="3"/>
  <c r="BI30" i="3"/>
  <c r="BD30" i="3"/>
  <c r="BC30" i="3"/>
  <c r="BA30" i="3"/>
  <c r="AZ30" i="3"/>
  <c r="AX30" i="3"/>
  <c r="AW30" i="3"/>
  <c r="AS30" i="3"/>
  <c r="AR30" i="3"/>
  <c r="AQ30" i="3"/>
  <c r="AO30" i="3"/>
  <c r="AN30" i="3"/>
  <c r="AL30" i="3"/>
  <c r="AK30" i="3"/>
  <c r="AG30" i="3"/>
  <c r="AF30" i="3"/>
  <c r="AE30" i="3"/>
  <c r="AC30" i="3"/>
  <c r="AB30" i="3"/>
  <c r="Z30" i="3"/>
  <c r="Y30" i="3"/>
  <c r="J30" i="3"/>
  <c r="AH30" i="3" s="1"/>
  <c r="BP35" i="3"/>
  <c r="BO35" i="3"/>
  <c r="BM35" i="3"/>
  <c r="BL35" i="3"/>
  <c r="BJ35" i="3"/>
  <c r="BI35" i="3"/>
  <c r="BD35" i="3"/>
  <c r="BC35" i="3"/>
  <c r="BA35" i="3"/>
  <c r="AZ35" i="3"/>
  <c r="AX35" i="3"/>
  <c r="AW35" i="3"/>
  <c r="AR35" i="3"/>
  <c r="AQ35" i="3"/>
  <c r="AO35" i="3"/>
  <c r="AN35" i="3"/>
  <c r="AL35" i="3"/>
  <c r="AK35" i="3"/>
  <c r="AG35" i="3"/>
  <c r="AF35" i="3"/>
  <c r="AE35" i="3"/>
  <c r="AC35" i="3"/>
  <c r="AB35" i="3"/>
  <c r="Z35" i="3"/>
  <c r="Y35" i="3"/>
  <c r="J35" i="3"/>
  <c r="N35" i="3" s="1"/>
  <c r="R35" i="3" s="1"/>
  <c r="V35" i="3" s="1"/>
  <c r="W35" i="3" s="1"/>
  <c r="BP24" i="3"/>
  <c r="BO24" i="3"/>
  <c r="BM24" i="3"/>
  <c r="BL24" i="3"/>
  <c r="BJ24" i="3"/>
  <c r="BI24" i="3"/>
  <c r="BD24" i="3"/>
  <c r="BC24" i="3"/>
  <c r="BA24" i="3"/>
  <c r="AZ24" i="3"/>
  <c r="AX24" i="3"/>
  <c r="AW24" i="3"/>
  <c r="AR24" i="3"/>
  <c r="AQ24" i="3"/>
  <c r="AO24" i="3"/>
  <c r="AN24" i="3"/>
  <c r="AL24" i="3"/>
  <c r="AK24" i="3"/>
  <c r="AG24" i="3"/>
  <c r="AF24" i="3"/>
  <c r="AE24" i="3"/>
  <c r="AC24" i="3"/>
  <c r="AB24" i="3"/>
  <c r="Z24" i="3"/>
  <c r="Y24" i="3"/>
  <c r="J24" i="3"/>
  <c r="AH24" i="3" s="1"/>
  <c r="BP27" i="3"/>
  <c r="BO27" i="3"/>
  <c r="BM27" i="3"/>
  <c r="BL27" i="3"/>
  <c r="BJ27" i="3"/>
  <c r="BI27" i="3"/>
  <c r="BD27" i="3"/>
  <c r="BC27" i="3"/>
  <c r="BA27" i="3"/>
  <c r="AZ27" i="3"/>
  <c r="AX27" i="3"/>
  <c r="AW27" i="3"/>
  <c r="AR27" i="3"/>
  <c r="AQ27" i="3"/>
  <c r="AO27" i="3"/>
  <c r="AN27" i="3"/>
  <c r="AL27" i="3"/>
  <c r="AK27" i="3"/>
  <c r="AG27" i="3"/>
  <c r="AF27" i="3"/>
  <c r="AE27" i="3"/>
  <c r="AC27" i="3"/>
  <c r="AB27" i="3"/>
  <c r="Z27" i="3"/>
  <c r="Y27" i="3"/>
  <c r="J27" i="3"/>
  <c r="N27" i="3" s="1"/>
  <c r="R27" i="3" s="1"/>
  <c r="V27" i="3" s="1"/>
  <c r="W27" i="3" s="1"/>
  <c r="BP50" i="3"/>
  <c r="BO50" i="3"/>
  <c r="BM50" i="3"/>
  <c r="BL50" i="3"/>
  <c r="BJ50" i="3"/>
  <c r="BI50" i="3"/>
  <c r="BD50" i="3"/>
  <c r="BC50" i="3"/>
  <c r="BA50" i="3"/>
  <c r="AZ50" i="3"/>
  <c r="AX50" i="3"/>
  <c r="AW50" i="3"/>
  <c r="AR50" i="3"/>
  <c r="AQ50" i="3"/>
  <c r="AO50" i="3"/>
  <c r="AN50" i="3"/>
  <c r="AL50" i="3"/>
  <c r="AK50" i="3"/>
  <c r="AG50" i="3"/>
  <c r="AF50" i="3"/>
  <c r="AE50" i="3"/>
  <c r="AC50" i="3"/>
  <c r="AB50" i="3"/>
  <c r="Z50" i="3"/>
  <c r="Y50" i="3"/>
  <c r="J50" i="3"/>
  <c r="AH50" i="3" s="1"/>
  <c r="BP19" i="3"/>
  <c r="BO19" i="3"/>
  <c r="BM19" i="3"/>
  <c r="BL19" i="3"/>
  <c r="BJ19" i="3"/>
  <c r="BI19" i="3"/>
  <c r="BD19" i="3"/>
  <c r="BC19" i="3"/>
  <c r="BA19" i="3"/>
  <c r="AZ19" i="3"/>
  <c r="AX19" i="3"/>
  <c r="AW19" i="3"/>
  <c r="AR19" i="3"/>
  <c r="AQ19" i="3"/>
  <c r="AO19" i="3"/>
  <c r="AN19" i="3"/>
  <c r="AL19" i="3"/>
  <c r="AK19" i="3"/>
  <c r="AG19" i="3"/>
  <c r="AF19" i="3"/>
  <c r="AE19" i="3"/>
  <c r="AC19" i="3"/>
  <c r="AB19" i="3"/>
  <c r="Z19" i="3"/>
  <c r="Y19" i="3"/>
  <c r="J19" i="3"/>
  <c r="N19" i="3" s="1"/>
  <c r="R19" i="3" s="1"/>
  <c r="V19" i="3" s="1"/>
  <c r="W19" i="3" s="1"/>
  <c r="BP15" i="3"/>
  <c r="BO15" i="3"/>
  <c r="BM15" i="3"/>
  <c r="BL15" i="3"/>
  <c r="BJ15" i="3"/>
  <c r="BI15" i="3"/>
  <c r="BD15" i="3"/>
  <c r="BC15" i="3"/>
  <c r="BA15" i="3"/>
  <c r="AZ15" i="3"/>
  <c r="AX15" i="3"/>
  <c r="AW15" i="3"/>
  <c r="AR15" i="3"/>
  <c r="AQ15" i="3"/>
  <c r="AO15" i="3"/>
  <c r="AN15" i="3"/>
  <c r="AL15" i="3"/>
  <c r="AK15" i="3"/>
  <c r="AG15" i="3"/>
  <c r="AF15" i="3"/>
  <c r="AE15" i="3"/>
  <c r="AC15" i="3"/>
  <c r="AB15" i="3"/>
  <c r="Z15" i="3"/>
  <c r="Y15" i="3"/>
  <c r="J15" i="3"/>
  <c r="AH15" i="3" s="1"/>
  <c r="BP77" i="3"/>
  <c r="BO77" i="3"/>
  <c r="BM77" i="3"/>
  <c r="BL77" i="3"/>
  <c r="BJ77" i="3"/>
  <c r="BI77" i="3"/>
  <c r="BD77" i="3"/>
  <c r="BC77" i="3"/>
  <c r="BA77" i="3"/>
  <c r="AZ77" i="3"/>
  <c r="AX77" i="3"/>
  <c r="AW77" i="3"/>
  <c r="AR77" i="3"/>
  <c r="AQ77" i="3"/>
  <c r="AO77" i="3"/>
  <c r="AN77" i="3"/>
  <c r="AL77" i="3"/>
  <c r="AK77" i="3"/>
  <c r="AG77" i="3"/>
  <c r="AF77" i="3"/>
  <c r="AE77" i="3"/>
  <c r="AC77" i="3"/>
  <c r="AB77" i="3"/>
  <c r="Z77" i="3"/>
  <c r="Y77" i="3"/>
  <c r="J77" i="3"/>
  <c r="N77" i="3" s="1"/>
  <c r="R77" i="3" s="1"/>
  <c r="V77" i="3" s="1"/>
  <c r="W77" i="3" s="1"/>
  <c r="BP81" i="3"/>
  <c r="BO81" i="3"/>
  <c r="BM81" i="3"/>
  <c r="BL81" i="3"/>
  <c r="BJ81" i="3"/>
  <c r="BI81" i="3"/>
  <c r="BD81" i="3"/>
  <c r="BC81" i="3"/>
  <c r="BA81" i="3"/>
  <c r="AZ81" i="3"/>
  <c r="AX81" i="3"/>
  <c r="AW81" i="3"/>
  <c r="AR81" i="3"/>
  <c r="AQ81" i="3"/>
  <c r="AO81" i="3"/>
  <c r="AN81" i="3"/>
  <c r="AL81" i="3"/>
  <c r="AK81" i="3"/>
  <c r="AG81" i="3"/>
  <c r="AF81" i="3"/>
  <c r="AE81" i="3"/>
  <c r="AC81" i="3"/>
  <c r="AB81" i="3"/>
  <c r="Z81" i="3"/>
  <c r="Y81" i="3"/>
  <c r="J81" i="3"/>
  <c r="AH81" i="3" s="1"/>
  <c r="BP69" i="3"/>
  <c r="BO69" i="3"/>
  <c r="BM69" i="3"/>
  <c r="BL69" i="3"/>
  <c r="BJ69" i="3"/>
  <c r="BI69" i="3"/>
  <c r="BD69" i="3"/>
  <c r="BC69" i="3"/>
  <c r="BA69" i="3"/>
  <c r="AZ69" i="3"/>
  <c r="AX69" i="3"/>
  <c r="AW69" i="3"/>
  <c r="AR69" i="3"/>
  <c r="AQ69" i="3"/>
  <c r="AO69" i="3"/>
  <c r="AN69" i="3"/>
  <c r="AL69" i="3"/>
  <c r="AK69" i="3"/>
  <c r="AG69" i="3"/>
  <c r="AF69" i="3"/>
  <c r="AE69" i="3"/>
  <c r="AC69" i="3"/>
  <c r="AB69" i="3"/>
  <c r="Z69" i="3"/>
  <c r="Y69" i="3"/>
  <c r="J69" i="3"/>
  <c r="N69" i="3" s="1"/>
  <c r="R69" i="3" s="1"/>
  <c r="V69" i="3" s="1"/>
  <c r="W69" i="3" s="1"/>
  <c r="BP71" i="3"/>
  <c r="BO71" i="3"/>
  <c r="BM71" i="3"/>
  <c r="BL71" i="3"/>
  <c r="BJ71" i="3"/>
  <c r="BI71" i="3"/>
  <c r="BD71" i="3"/>
  <c r="BC71" i="3"/>
  <c r="BA71" i="3"/>
  <c r="AZ71" i="3"/>
  <c r="AX71" i="3"/>
  <c r="AW71" i="3"/>
  <c r="AR71" i="3"/>
  <c r="AQ71" i="3"/>
  <c r="AO71" i="3"/>
  <c r="AN71" i="3"/>
  <c r="AL71" i="3"/>
  <c r="AK71" i="3"/>
  <c r="AG71" i="3"/>
  <c r="AF71" i="3"/>
  <c r="AE71" i="3"/>
  <c r="AC71" i="3"/>
  <c r="AB71" i="3"/>
  <c r="Z71" i="3"/>
  <c r="Y71" i="3"/>
  <c r="J71" i="3"/>
  <c r="AH71" i="3" s="1"/>
  <c r="BP87" i="3"/>
  <c r="BO87" i="3"/>
  <c r="BM87" i="3"/>
  <c r="BL87" i="3"/>
  <c r="BJ87" i="3"/>
  <c r="BI87" i="3"/>
  <c r="BD87" i="3"/>
  <c r="BC87" i="3"/>
  <c r="BA87" i="3"/>
  <c r="AZ87" i="3"/>
  <c r="AX87" i="3"/>
  <c r="AW87" i="3"/>
  <c r="AR87" i="3"/>
  <c r="AQ87" i="3"/>
  <c r="AO87" i="3"/>
  <c r="AN87" i="3"/>
  <c r="AL87" i="3"/>
  <c r="AK87" i="3"/>
  <c r="AG87" i="3"/>
  <c r="AF87" i="3"/>
  <c r="AE87" i="3"/>
  <c r="AC87" i="3"/>
  <c r="AB87" i="3"/>
  <c r="Z87" i="3"/>
  <c r="Y87" i="3"/>
  <c r="J87" i="3"/>
  <c r="N87" i="3" s="1"/>
  <c r="R87" i="3" s="1"/>
  <c r="V87" i="3" s="1"/>
  <c r="W87" i="3" s="1"/>
  <c r="BP43" i="3"/>
  <c r="BO43" i="3"/>
  <c r="BM43" i="3"/>
  <c r="BL43" i="3"/>
  <c r="BJ43" i="3"/>
  <c r="BI43" i="3"/>
  <c r="BD43" i="3"/>
  <c r="BC43" i="3"/>
  <c r="BA43" i="3"/>
  <c r="AZ43" i="3"/>
  <c r="AX43" i="3"/>
  <c r="AW43" i="3"/>
  <c r="AR43" i="3"/>
  <c r="AQ43" i="3"/>
  <c r="AO43" i="3"/>
  <c r="AN43" i="3"/>
  <c r="AL43" i="3"/>
  <c r="AK43" i="3"/>
  <c r="AG43" i="3"/>
  <c r="AF43" i="3"/>
  <c r="AE43" i="3"/>
  <c r="AC43" i="3"/>
  <c r="AB43" i="3"/>
  <c r="Z43" i="3"/>
  <c r="Y43" i="3"/>
  <c r="J43" i="3"/>
  <c r="AH43" i="3" s="1"/>
  <c r="BP29" i="3"/>
  <c r="BO29" i="3"/>
  <c r="BM29" i="3"/>
  <c r="BL29" i="3"/>
  <c r="BJ29" i="3"/>
  <c r="BI29" i="3"/>
  <c r="BD29" i="3"/>
  <c r="BC29" i="3"/>
  <c r="BA29" i="3"/>
  <c r="AZ29" i="3"/>
  <c r="AX29" i="3"/>
  <c r="AW29" i="3"/>
  <c r="AR29" i="3"/>
  <c r="AQ29" i="3"/>
  <c r="AO29" i="3"/>
  <c r="AN29" i="3"/>
  <c r="AL29" i="3"/>
  <c r="AK29" i="3"/>
  <c r="AG29" i="3"/>
  <c r="AF29" i="3"/>
  <c r="AE29" i="3"/>
  <c r="AC29" i="3"/>
  <c r="AB29" i="3"/>
  <c r="Z29" i="3"/>
  <c r="Y29" i="3"/>
  <c r="J29" i="3"/>
  <c r="N29" i="3" s="1"/>
  <c r="R29" i="3" s="1"/>
  <c r="V29" i="3" s="1"/>
  <c r="W29" i="3" s="1"/>
  <c r="BP88" i="3"/>
  <c r="BO88" i="3"/>
  <c r="BM88" i="3"/>
  <c r="BL88" i="3"/>
  <c r="BJ88" i="3"/>
  <c r="BI88" i="3"/>
  <c r="BD88" i="3"/>
  <c r="BC88" i="3"/>
  <c r="BA88" i="3"/>
  <c r="AZ88" i="3"/>
  <c r="AX88" i="3"/>
  <c r="AW88" i="3"/>
  <c r="AR88" i="3"/>
  <c r="AQ88" i="3"/>
  <c r="AO88" i="3"/>
  <c r="AN88" i="3"/>
  <c r="AL88" i="3"/>
  <c r="AK88" i="3"/>
  <c r="AG88" i="3"/>
  <c r="AF88" i="3"/>
  <c r="AE88" i="3"/>
  <c r="AC88" i="3"/>
  <c r="AB88" i="3"/>
  <c r="Z88" i="3"/>
  <c r="Y88" i="3"/>
  <c r="J88" i="3"/>
  <c r="AH88" i="3" s="1"/>
  <c r="BP54" i="3"/>
  <c r="BO54" i="3"/>
  <c r="BM54" i="3"/>
  <c r="BL54" i="3"/>
  <c r="BJ54" i="3"/>
  <c r="BI54" i="3"/>
  <c r="BD54" i="3"/>
  <c r="BC54" i="3"/>
  <c r="BA54" i="3"/>
  <c r="AZ54" i="3"/>
  <c r="AX54" i="3"/>
  <c r="AW54" i="3"/>
  <c r="AR54" i="3"/>
  <c r="AQ54" i="3"/>
  <c r="AO54" i="3"/>
  <c r="AN54" i="3"/>
  <c r="AL54" i="3"/>
  <c r="AK54" i="3"/>
  <c r="AG54" i="3"/>
  <c r="AF54" i="3"/>
  <c r="AE54" i="3"/>
  <c r="AC54" i="3"/>
  <c r="AB54" i="3"/>
  <c r="Z54" i="3"/>
  <c r="Y54" i="3"/>
  <c r="J54" i="3"/>
  <c r="N54" i="3" s="1"/>
  <c r="R54" i="3" s="1"/>
  <c r="V54" i="3" s="1"/>
  <c r="W54" i="3" s="1"/>
  <c r="BP49" i="3"/>
  <c r="BO49" i="3"/>
  <c r="BM49" i="3"/>
  <c r="BL49" i="3"/>
  <c r="BJ49" i="3"/>
  <c r="BI49" i="3"/>
  <c r="BD49" i="3"/>
  <c r="BC49" i="3"/>
  <c r="BA49" i="3"/>
  <c r="AZ49" i="3"/>
  <c r="AX49" i="3"/>
  <c r="AW49" i="3"/>
  <c r="AR49" i="3"/>
  <c r="AQ49" i="3"/>
  <c r="AO49" i="3"/>
  <c r="AN49" i="3"/>
  <c r="AL49" i="3"/>
  <c r="AK49" i="3"/>
  <c r="AG49" i="3"/>
  <c r="AF49" i="3"/>
  <c r="AE49" i="3"/>
  <c r="AC49" i="3"/>
  <c r="AB49" i="3"/>
  <c r="Z49" i="3"/>
  <c r="Y49" i="3"/>
  <c r="J49" i="3"/>
  <c r="AH49" i="3" s="1"/>
  <c r="BP46" i="3"/>
  <c r="BO46" i="3"/>
  <c r="BM46" i="3"/>
  <c r="BL46" i="3"/>
  <c r="BJ46" i="3"/>
  <c r="BI46" i="3"/>
  <c r="BD46" i="3"/>
  <c r="BC46" i="3"/>
  <c r="BA46" i="3"/>
  <c r="AZ46" i="3"/>
  <c r="AX46" i="3"/>
  <c r="AW46" i="3"/>
  <c r="AR46" i="3"/>
  <c r="AQ46" i="3"/>
  <c r="AO46" i="3"/>
  <c r="AN46" i="3"/>
  <c r="AL46" i="3"/>
  <c r="AK46" i="3"/>
  <c r="AG46" i="3"/>
  <c r="AF46" i="3"/>
  <c r="AE46" i="3"/>
  <c r="AC46" i="3"/>
  <c r="AB46" i="3"/>
  <c r="Y46" i="3"/>
  <c r="X46" i="3"/>
  <c r="Z46" i="3" s="1"/>
  <c r="J46" i="3"/>
  <c r="N46" i="3" s="1"/>
  <c r="R46" i="3" s="1"/>
  <c r="V46" i="3" s="1"/>
  <c r="W46" i="3" s="1"/>
  <c r="BP51" i="3"/>
  <c r="BO51" i="3"/>
  <c r="BM51" i="3"/>
  <c r="BL51" i="3"/>
  <c r="BJ51" i="3"/>
  <c r="BI51" i="3"/>
  <c r="BD51" i="3"/>
  <c r="BC51" i="3"/>
  <c r="BA51" i="3"/>
  <c r="AZ51" i="3"/>
  <c r="AX51" i="3"/>
  <c r="AW51" i="3"/>
  <c r="AR51" i="3"/>
  <c r="AQ51" i="3"/>
  <c r="AO51" i="3"/>
  <c r="AN51" i="3"/>
  <c r="AL51" i="3"/>
  <c r="AK51" i="3"/>
  <c r="AG51" i="3"/>
  <c r="AF51" i="3"/>
  <c r="AE51" i="3"/>
  <c r="AC51" i="3"/>
  <c r="AB51" i="3"/>
  <c r="Z51" i="3"/>
  <c r="Y51" i="3"/>
  <c r="J51" i="3"/>
  <c r="N51" i="3" s="1"/>
  <c r="R51" i="3" s="1"/>
  <c r="V51" i="3" s="1"/>
  <c r="W51" i="3" s="1"/>
  <c r="BP60" i="3"/>
  <c r="BO60" i="3"/>
  <c r="BM60" i="3"/>
  <c r="BL60" i="3"/>
  <c r="BJ60" i="3"/>
  <c r="BI60" i="3"/>
  <c r="BD60" i="3"/>
  <c r="BC60" i="3"/>
  <c r="BA60" i="3"/>
  <c r="AZ60" i="3"/>
  <c r="AX60" i="3"/>
  <c r="AW60" i="3"/>
  <c r="AR60" i="3"/>
  <c r="AQ60" i="3"/>
  <c r="AO60" i="3"/>
  <c r="AN60" i="3"/>
  <c r="AL60" i="3"/>
  <c r="AK60" i="3"/>
  <c r="AG60" i="3"/>
  <c r="AF60" i="3"/>
  <c r="AE60" i="3"/>
  <c r="AC60" i="3"/>
  <c r="AB60" i="3"/>
  <c r="Z60" i="3"/>
  <c r="Y60" i="3"/>
  <c r="J60" i="3"/>
  <c r="AH60" i="3" s="1"/>
  <c r="BP25" i="3"/>
  <c r="BO25" i="3"/>
  <c r="BM25" i="3"/>
  <c r="BL25" i="3"/>
  <c r="BJ25" i="3"/>
  <c r="BI25" i="3"/>
  <c r="BD25" i="3"/>
  <c r="BC25" i="3"/>
  <c r="BA25" i="3"/>
  <c r="AZ25" i="3"/>
  <c r="AX25" i="3"/>
  <c r="AW25" i="3"/>
  <c r="AR25" i="3"/>
  <c r="AQ25" i="3"/>
  <c r="AO25" i="3"/>
  <c r="AN25" i="3"/>
  <c r="AL25" i="3"/>
  <c r="AK25" i="3"/>
  <c r="AG25" i="3"/>
  <c r="AF25" i="3"/>
  <c r="AE25" i="3"/>
  <c r="AC25" i="3"/>
  <c r="AB25" i="3"/>
  <c r="Z25" i="3"/>
  <c r="Y25" i="3"/>
  <c r="J25" i="3"/>
  <c r="N25" i="3" s="1"/>
  <c r="R25" i="3" s="1"/>
  <c r="V25" i="3" s="1"/>
  <c r="W25" i="3" s="1"/>
  <c r="BP33" i="3"/>
  <c r="BO33" i="3"/>
  <c r="BM33" i="3"/>
  <c r="BL33" i="3"/>
  <c r="BJ33" i="3"/>
  <c r="BI33" i="3"/>
  <c r="BD33" i="3"/>
  <c r="BC33" i="3"/>
  <c r="BA33" i="3"/>
  <c r="AZ33" i="3"/>
  <c r="AX33" i="3"/>
  <c r="AW33" i="3"/>
  <c r="AR33" i="3"/>
  <c r="AQ33" i="3"/>
  <c r="AO33" i="3"/>
  <c r="AN33" i="3"/>
  <c r="AL33" i="3"/>
  <c r="AK33" i="3"/>
  <c r="AG33" i="3"/>
  <c r="AF33" i="3"/>
  <c r="AE33" i="3"/>
  <c r="AC33" i="3"/>
  <c r="AB33" i="3"/>
  <c r="Z33" i="3"/>
  <c r="Y33" i="3"/>
  <c r="J33" i="3"/>
  <c r="AH33" i="3" s="1"/>
  <c r="BP32" i="3"/>
  <c r="BO32" i="3"/>
  <c r="BM32" i="3"/>
  <c r="BL32" i="3"/>
  <c r="BJ32" i="3"/>
  <c r="BI32" i="3"/>
  <c r="BD32" i="3"/>
  <c r="BC32" i="3"/>
  <c r="BA32" i="3"/>
  <c r="AZ32" i="3"/>
  <c r="AX32" i="3"/>
  <c r="AW32" i="3"/>
  <c r="AR32" i="3"/>
  <c r="AQ32" i="3"/>
  <c r="AO32" i="3"/>
  <c r="AN32" i="3"/>
  <c r="AL32" i="3"/>
  <c r="AK32" i="3"/>
  <c r="AG32" i="3"/>
  <c r="AF32" i="3"/>
  <c r="AE32" i="3"/>
  <c r="AC32" i="3"/>
  <c r="AB32" i="3"/>
  <c r="Z32" i="3"/>
  <c r="Y32" i="3"/>
  <c r="J32" i="3"/>
  <c r="N32" i="3" s="1"/>
  <c r="R32" i="3" s="1"/>
  <c r="V32" i="3" s="1"/>
  <c r="W32" i="3" s="1"/>
  <c r="BP93" i="3"/>
  <c r="BO93" i="3"/>
  <c r="BM93" i="3"/>
  <c r="BL93" i="3"/>
  <c r="BJ93" i="3"/>
  <c r="BI93" i="3"/>
  <c r="BD93" i="3"/>
  <c r="BC93" i="3"/>
  <c r="BA93" i="3"/>
  <c r="AZ93" i="3"/>
  <c r="AX93" i="3"/>
  <c r="AW93" i="3"/>
  <c r="AR93" i="3"/>
  <c r="AQ93" i="3"/>
  <c r="AO93" i="3"/>
  <c r="AN93" i="3"/>
  <c r="AL93" i="3"/>
  <c r="AK93" i="3"/>
  <c r="AG93" i="3"/>
  <c r="AF93" i="3"/>
  <c r="AE93" i="3"/>
  <c r="AC93" i="3"/>
  <c r="AB93" i="3"/>
  <c r="Z93" i="3"/>
  <c r="Y93" i="3"/>
  <c r="J93" i="3"/>
  <c r="N93" i="3" s="1"/>
  <c r="R93" i="3" s="1"/>
  <c r="V93" i="3" s="1"/>
  <c r="W93" i="3" s="1"/>
  <c r="BP13" i="3"/>
  <c r="BO13" i="3"/>
  <c r="BM13" i="3"/>
  <c r="BL13" i="3"/>
  <c r="BJ13" i="3"/>
  <c r="BI13" i="3"/>
  <c r="BD13" i="3"/>
  <c r="BC13" i="3"/>
  <c r="BA13" i="3"/>
  <c r="AZ13" i="3"/>
  <c r="AX13" i="3"/>
  <c r="AW13" i="3"/>
  <c r="AR13" i="3"/>
  <c r="AQ13" i="3"/>
  <c r="AO13" i="3"/>
  <c r="AN13" i="3"/>
  <c r="AL13" i="3"/>
  <c r="AK13" i="3"/>
  <c r="AG13" i="3"/>
  <c r="AS13" i="3" s="1"/>
  <c r="AF13" i="3"/>
  <c r="AE13" i="3"/>
  <c r="AC13" i="3"/>
  <c r="AB13" i="3"/>
  <c r="Z13" i="3"/>
  <c r="Y13" i="3"/>
  <c r="J13" i="3"/>
  <c r="AH13" i="3" s="1"/>
  <c r="BP20" i="3"/>
  <c r="BO20" i="3"/>
  <c r="BM20" i="3"/>
  <c r="BL20" i="3"/>
  <c r="BJ20" i="3"/>
  <c r="BI20" i="3"/>
  <c r="BD20" i="3"/>
  <c r="BC20" i="3"/>
  <c r="BA20" i="3"/>
  <c r="AZ20" i="3"/>
  <c r="AX20" i="3"/>
  <c r="AW20" i="3"/>
  <c r="AR20" i="3"/>
  <c r="AQ20" i="3"/>
  <c r="AO20" i="3"/>
  <c r="AN20" i="3"/>
  <c r="AL20" i="3"/>
  <c r="AK20" i="3"/>
  <c r="AG20" i="3"/>
  <c r="AF20" i="3"/>
  <c r="AE20" i="3"/>
  <c r="AC20" i="3"/>
  <c r="AB20" i="3"/>
  <c r="Z20" i="3"/>
  <c r="Y20" i="3"/>
  <c r="J20" i="3"/>
  <c r="N20" i="3" s="1"/>
  <c r="R20" i="3" s="1"/>
  <c r="V20" i="3" s="1"/>
  <c r="W20" i="3" s="1"/>
  <c r="BP12" i="3"/>
  <c r="BO12" i="3"/>
  <c r="BM12" i="3"/>
  <c r="BL12" i="3"/>
  <c r="BJ12" i="3"/>
  <c r="BI12" i="3"/>
  <c r="BD12" i="3"/>
  <c r="BC12" i="3"/>
  <c r="BA12" i="3"/>
  <c r="AZ12" i="3"/>
  <c r="AX12" i="3"/>
  <c r="AW12" i="3"/>
  <c r="AR12" i="3"/>
  <c r="AQ12" i="3"/>
  <c r="AO12" i="3"/>
  <c r="AN12" i="3"/>
  <c r="AL12" i="3"/>
  <c r="AK12" i="3"/>
  <c r="AG12" i="3"/>
  <c r="AS12" i="3" s="1"/>
  <c r="AF12" i="3"/>
  <c r="AE12" i="3"/>
  <c r="AC12" i="3"/>
  <c r="AB12" i="3"/>
  <c r="Z12" i="3"/>
  <c r="Y12" i="3"/>
  <c r="J12" i="3"/>
  <c r="AH12" i="3" s="1"/>
  <c r="BP18" i="3"/>
  <c r="BO18" i="3"/>
  <c r="BM18" i="3"/>
  <c r="BL18" i="3"/>
  <c r="BJ18" i="3"/>
  <c r="BI18" i="3"/>
  <c r="BD18" i="3"/>
  <c r="BC18" i="3"/>
  <c r="BA18" i="3"/>
  <c r="AZ18" i="3"/>
  <c r="AX18" i="3"/>
  <c r="AW18" i="3"/>
  <c r="AR18" i="3"/>
  <c r="AQ18" i="3"/>
  <c r="AO18" i="3"/>
  <c r="AN18" i="3"/>
  <c r="AL18" i="3"/>
  <c r="AK18" i="3"/>
  <c r="AG18" i="3"/>
  <c r="AF18" i="3"/>
  <c r="AE18" i="3"/>
  <c r="AC18" i="3"/>
  <c r="AB18" i="3"/>
  <c r="Z18" i="3"/>
  <c r="Y18" i="3"/>
  <c r="J18" i="3"/>
  <c r="N18" i="3" s="1"/>
  <c r="R18" i="3" s="1"/>
  <c r="V18" i="3" s="1"/>
  <c r="W18" i="3" s="1"/>
  <c r="BP16" i="3"/>
  <c r="BO16" i="3"/>
  <c r="BM16" i="3"/>
  <c r="BL16" i="3"/>
  <c r="BJ16" i="3"/>
  <c r="BI16" i="3"/>
  <c r="BD16" i="3"/>
  <c r="BC16" i="3"/>
  <c r="BA16" i="3"/>
  <c r="AZ16" i="3"/>
  <c r="AX16" i="3"/>
  <c r="AW16" i="3"/>
  <c r="AR16" i="3"/>
  <c r="AQ16" i="3"/>
  <c r="AO16" i="3"/>
  <c r="AN16" i="3"/>
  <c r="AL16" i="3"/>
  <c r="AK16" i="3"/>
  <c r="AG16" i="3"/>
  <c r="AS16" i="3" s="1"/>
  <c r="AF16" i="3"/>
  <c r="AE16" i="3"/>
  <c r="AC16" i="3"/>
  <c r="AB16" i="3"/>
  <c r="Z16" i="3"/>
  <c r="Y16" i="3"/>
  <c r="J16" i="3"/>
  <c r="AH16" i="3" s="1"/>
  <c r="BP14" i="3"/>
  <c r="BO14" i="3"/>
  <c r="BM14" i="3"/>
  <c r="BL14" i="3"/>
  <c r="BJ14" i="3"/>
  <c r="BI14" i="3"/>
  <c r="BD14" i="3"/>
  <c r="BC14" i="3"/>
  <c r="BA14" i="3"/>
  <c r="AZ14" i="3"/>
  <c r="AX14" i="3"/>
  <c r="AW14" i="3"/>
  <c r="AR14" i="3"/>
  <c r="AQ14" i="3"/>
  <c r="AO14" i="3"/>
  <c r="AN14" i="3"/>
  <c r="AL14" i="3"/>
  <c r="AK14" i="3"/>
  <c r="AG14" i="3"/>
  <c r="AF14" i="3"/>
  <c r="AE14" i="3"/>
  <c r="AC14" i="3"/>
  <c r="AB14" i="3"/>
  <c r="Z14" i="3"/>
  <c r="Y14" i="3"/>
  <c r="J14" i="3"/>
  <c r="N14" i="3" s="1"/>
  <c r="R14" i="3" s="1"/>
  <c r="V14" i="3" s="1"/>
  <c r="W14" i="3" s="1"/>
  <c r="BP11" i="3"/>
  <c r="BO11" i="3"/>
  <c r="BM11" i="3"/>
  <c r="BL11" i="3"/>
  <c r="BJ11" i="3"/>
  <c r="BI11" i="3"/>
  <c r="BD11" i="3"/>
  <c r="BC11" i="3"/>
  <c r="BA11" i="3"/>
  <c r="AZ11" i="3"/>
  <c r="AX11" i="3"/>
  <c r="AW11" i="3"/>
  <c r="AR11" i="3"/>
  <c r="AQ11" i="3"/>
  <c r="AO11" i="3"/>
  <c r="AN11" i="3"/>
  <c r="AL11" i="3"/>
  <c r="AK11" i="3"/>
  <c r="AG11" i="3"/>
  <c r="AS11" i="3" s="1"/>
  <c r="AF11" i="3"/>
  <c r="AE11" i="3"/>
  <c r="AC11" i="3"/>
  <c r="AB11" i="3"/>
  <c r="Z11" i="3"/>
  <c r="Y11" i="3"/>
  <c r="J11" i="3"/>
  <c r="AH11" i="3" s="1"/>
  <c r="BP63" i="3"/>
  <c r="BO63" i="3"/>
  <c r="BM63" i="3"/>
  <c r="BL63" i="3"/>
  <c r="BJ63" i="3"/>
  <c r="BI63" i="3"/>
  <c r="BD63" i="3"/>
  <c r="BC63" i="3"/>
  <c r="BA63" i="3"/>
  <c r="AZ63" i="3"/>
  <c r="AX63" i="3"/>
  <c r="AW63" i="3"/>
  <c r="AR63" i="3"/>
  <c r="AQ63" i="3"/>
  <c r="AO63" i="3"/>
  <c r="AN63" i="3"/>
  <c r="AL63" i="3"/>
  <c r="AK63" i="3"/>
  <c r="AG63" i="3"/>
  <c r="AF63" i="3"/>
  <c r="AE63" i="3"/>
  <c r="AC63" i="3"/>
  <c r="AB63" i="3"/>
  <c r="Z63" i="3"/>
  <c r="Y63" i="3"/>
  <c r="J63" i="3"/>
  <c r="N63" i="3" s="1"/>
  <c r="R63" i="3" s="1"/>
  <c r="V63" i="3" s="1"/>
  <c r="W63" i="3" s="1"/>
  <c r="V95" i="1"/>
  <c r="AT89" i="4" l="1"/>
  <c r="AT16" i="4"/>
  <c r="AG51" i="4"/>
  <c r="W95" i="3"/>
  <c r="W97" i="3" s="1"/>
  <c r="V97" i="3"/>
  <c r="AF46" i="4"/>
  <c r="AR46" i="4" s="1"/>
  <c r="AH27" i="4"/>
  <c r="AH47" i="4"/>
  <c r="AH49" i="4"/>
  <c r="AH93" i="4"/>
  <c r="AH99" i="4"/>
  <c r="X46" i="4"/>
  <c r="AH35" i="4"/>
  <c r="AH85" i="4"/>
  <c r="AH19" i="4"/>
  <c r="AH82" i="4"/>
  <c r="AH52" i="4"/>
  <c r="AG87" i="4"/>
  <c r="AT44" i="4"/>
  <c r="AH90" i="4"/>
  <c r="AT95" i="4"/>
  <c r="AH83" i="4"/>
  <c r="AT31" i="4"/>
  <c r="AH77" i="4"/>
  <c r="AH21" i="4"/>
  <c r="AH96" i="4"/>
  <c r="AH74" i="4"/>
  <c r="M35" i="4"/>
  <c r="Q35" i="4" s="1"/>
  <c r="U35" i="4" s="1"/>
  <c r="V35" i="4" s="1"/>
  <c r="AH72" i="4"/>
  <c r="AH38" i="4"/>
  <c r="AH94" i="4"/>
  <c r="AR87" i="4"/>
  <c r="AH79" i="4"/>
  <c r="AG44" i="4"/>
  <c r="M91" i="4"/>
  <c r="Q91" i="4" s="1"/>
  <c r="U91" i="4" s="1"/>
  <c r="V91" i="4" s="1"/>
  <c r="AH84" i="4"/>
  <c r="AH59" i="4"/>
  <c r="AH63" i="4"/>
  <c r="AH14" i="4"/>
  <c r="AH20" i="4"/>
  <c r="AH37" i="4"/>
  <c r="AH62" i="4"/>
  <c r="AH80" i="4"/>
  <c r="AH60" i="4"/>
  <c r="AR51" i="4"/>
  <c r="AT51" i="4" s="1"/>
  <c r="AH73" i="4"/>
  <c r="AH66" i="4"/>
  <c r="AH58" i="4"/>
  <c r="AG31" i="4"/>
  <c r="M26" i="4"/>
  <c r="Q26" i="4" s="1"/>
  <c r="U26" i="4" s="1"/>
  <c r="V26" i="4" s="1"/>
  <c r="AR77" i="4"/>
  <c r="BD77" i="4" s="1"/>
  <c r="AR21" i="4"/>
  <c r="BD21" i="4" s="1"/>
  <c r="AR96" i="4"/>
  <c r="BD96" i="4" s="1"/>
  <c r="AR93" i="4"/>
  <c r="BD93" i="4" s="1"/>
  <c r="AR99" i="4"/>
  <c r="AH64" i="4"/>
  <c r="AH48" i="4"/>
  <c r="AH33" i="4"/>
  <c r="AH41" i="4"/>
  <c r="AH65" i="4"/>
  <c r="AH28" i="4"/>
  <c r="AR94" i="4"/>
  <c r="AR79" i="4"/>
  <c r="AH67" i="4"/>
  <c r="AR63" i="4"/>
  <c r="AT63" i="4" s="1"/>
  <c r="AT55" i="4"/>
  <c r="AH89" i="4"/>
  <c r="AH40" i="4"/>
  <c r="AR37" i="4"/>
  <c r="AT37" i="4" s="1"/>
  <c r="AT54" i="4"/>
  <c r="AH56" i="4"/>
  <c r="AH42" i="4"/>
  <c r="AH39" i="4"/>
  <c r="AH70" i="4"/>
  <c r="AR66" i="4"/>
  <c r="AH34" i="4"/>
  <c r="AR58" i="4"/>
  <c r="AT11" i="4"/>
  <c r="BD11" i="4"/>
  <c r="AS11" i="4"/>
  <c r="AT22" i="4"/>
  <c r="BD22" i="4"/>
  <c r="AS22" i="4"/>
  <c r="AT10" i="4"/>
  <c r="BD10" i="4"/>
  <c r="AS10" i="4"/>
  <c r="AT18" i="4"/>
  <c r="BD18" i="4"/>
  <c r="AS18" i="4"/>
  <c r="BF64" i="4"/>
  <c r="BP64" i="4"/>
  <c r="BE64" i="4"/>
  <c r="BF77" i="4"/>
  <c r="BP77" i="4"/>
  <c r="BE77" i="4"/>
  <c r="BF21" i="4"/>
  <c r="BP21" i="4"/>
  <c r="BE21" i="4"/>
  <c r="BF96" i="4"/>
  <c r="BP96" i="4"/>
  <c r="BE96" i="4"/>
  <c r="BF93" i="4"/>
  <c r="BP93" i="4"/>
  <c r="BE93" i="4"/>
  <c r="AT99" i="4"/>
  <c r="AT57" i="4"/>
  <c r="BD57" i="4"/>
  <c r="AS57" i="4"/>
  <c r="AG77" i="4"/>
  <c r="AT77" i="4"/>
  <c r="AH11" i="4"/>
  <c r="AG21" i="4"/>
  <c r="AT21" i="4"/>
  <c r="AH22" i="4"/>
  <c r="AG96" i="4"/>
  <c r="AT96" i="4"/>
  <c r="AH10" i="4"/>
  <c r="AG93" i="4"/>
  <c r="AT93" i="4"/>
  <c r="AH18" i="4"/>
  <c r="AG99" i="4"/>
  <c r="BD99" i="4"/>
  <c r="AG64" i="4"/>
  <c r="AT64" i="4"/>
  <c r="AH57" i="4"/>
  <c r="BD48" i="4"/>
  <c r="AS48" i="4"/>
  <c r="BP33" i="4"/>
  <c r="BF33" i="4"/>
  <c r="BE33" i="4"/>
  <c r="AS77" i="4"/>
  <c r="AG11" i="4"/>
  <c r="AS21" i="4"/>
  <c r="AG22" i="4"/>
  <c r="AS96" i="4"/>
  <c r="AG10" i="4"/>
  <c r="AS93" i="4"/>
  <c r="AG18" i="4"/>
  <c r="AS64" i="4"/>
  <c r="AG57" i="4"/>
  <c r="AR74" i="4"/>
  <c r="AG74" i="4"/>
  <c r="AG48" i="4"/>
  <c r="AT48" i="4"/>
  <c r="AT29" i="4"/>
  <c r="BD29" i="4"/>
  <c r="AS29" i="4"/>
  <c r="AT46" i="4"/>
  <c r="BD46" i="4"/>
  <c r="AS46" i="4"/>
  <c r="AH29" i="4"/>
  <c r="AH46" i="4"/>
  <c r="AG33" i="4"/>
  <c r="AT33" i="4"/>
  <c r="BD41" i="4"/>
  <c r="AS41" i="4"/>
  <c r="AR45" i="4"/>
  <c r="AG45" i="4"/>
  <c r="AG32" i="4"/>
  <c r="AT32" i="4"/>
  <c r="BD72" i="4"/>
  <c r="AS72" i="4"/>
  <c r="AR75" i="4"/>
  <c r="AG75" i="4"/>
  <c r="AG61" i="4"/>
  <c r="AT61" i="4"/>
  <c r="BD65" i="4"/>
  <c r="AS65" i="4"/>
  <c r="AR12" i="4"/>
  <c r="AG12" i="4"/>
  <c r="AG92" i="4"/>
  <c r="AT92" i="4"/>
  <c r="BD38" i="4"/>
  <c r="AS38" i="4"/>
  <c r="AR25" i="4"/>
  <c r="AG25" i="4"/>
  <c r="AG50" i="4"/>
  <c r="AT50" i="4"/>
  <c r="BD28" i="4"/>
  <c r="AS28" i="4"/>
  <c r="AR76" i="4"/>
  <c r="AG76" i="4"/>
  <c r="AG86" i="4"/>
  <c r="AT86" i="4"/>
  <c r="BD94" i="4"/>
  <c r="AS94" i="4"/>
  <c r="BD84" i="4"/>
  <c r="AS84" i="4"/>
  <c r="AT84" i="4"/>
  <c r="AR43" i="4"/>
  <c r="AG43" i="4"/>
  <c r="AH43" i="4"/>
  <c r="AG29" i="4"/>
  <c r="AG46" i="4"/>
  <c r="AS33" i="4"/>
  <c r="AG41" i="4"/>
  <c r="AT41" i="4"/>
  <c r="AH45" i="4"/>
  <c r="AH32" i="4"/>
  <c r="BD32" i="4"/>
  <c r="AS32" i="4"/>
  <c r="AR35" i="4"/>
  <c r="AG35" i="4"/>
  <c r="AG72" i="4"/>
  <c r="AT72" i="4"/>
  <c r="AH75" i="4"/>
  <c r="AH61" i="4"/>
  <c r="BD61" i="4"/>
  <c r="AS61" i="4"/>
  <c r="AR85" i="4"/>
  <c r="AG85" i="4"/>
  <c r="AG65" i="4"/>
  <c r="AT65" i="4"/>
  <c r="AH12" i="4"/>
  <c r="AH92" i="4"/>
  <c r="BD92" i="4"/>
  <c r="AS92" i="4"/>
  <c r="AR19" i="4"/>
  <c r="AG19" i="4"/>
  <c r="AG38" i="4"/>
  <c r="AT38" i="4"/>
  <c r="AH25" i="4"/>
  <c r="AH50" i="4"/>
  <c r="BD50" i="4"/>
  <c r="AS50" i="4"/>
  <c r="AR82" i="4"/>
  <c r="AG82" i="4"/>
  <c r="AG28" i="4"/>
  <c r="AT28" i="4"/>
  <c r="AH76" i="4"/>
  <c r="AH86" i="4"/>
  <c r="BD86" i="4"/>
  <c r="AS86" i="4"/>
  <c r="AR52" i="4"/>
  <c r="AG52" i="4"/>
  <c r="AG94" i="4"/>
  <c r="AT94" i="4"/>
  <c r="AT87" i="4"/>
  <c r="BD79" i="4"/>
  <c r="AS79" i="4"/>
  <c r="AT79" i="4"/>
  <c r="AR71" i="4"/>
  <c r="AG71" i="4"/>
  <c r="AH71" i="4"/>
  <c r="AG53" i="4"/>
  <c r="AT53" i="4"/>
  <c r="BD67" i="4"/>
  <c r="AS67" i="4"/>
  <c r="AT67" i="4"/>
  <c r="AR23" i="4"/>
  <c r="AG23" i="4"/>
  <c r="AH23" i="4"/>
  <c r="AH87" i="4"/>
  <c r="BD87" i="4"/>
  <c r="AS87" i="4"/>
  <c r="AR27" i="4"/>
  <c r="AG27" i="4"/>
  <c r="AG79" i="4"/>
  <c r="AH44" i="4"/>
  <c r="BD44" i="4"/>
  <c r="AS44" i="4"/>
  <c r="AR91" i="4"/>
  <c r="AG91" i="4"/>
  <c r="AG84" i="4"/>
  <c r="AH53" i="4"/>
  <c r="BD53" i="4"/>
  <c r="AS53" i="4"/>
  <c r="AR59" i="4"/>
  <c r="AG59" i="4"/>
  <c r="AG67" i="4"/>
  <c r="Q16" i="4"/>
  <c r="U16" i="4" s="1"/>
  <c r="V16" i="4" s="1"/>
  <c r="AH16" i="4"/>
  <c r="BD16" i="4"/>
  <c r="AS16" i="4"/>
  <c r="AR90" i="4"/>
  <c r="AG90" i="4"/>
  <c r="AG63" i="4"/>
  <c r="Q55" i="4"/>
  <c r="U55" i="4" s="1"/>
  <c r="V55" i="4" s="1"/>
  <c r="AH55" i="4"/>
  <c r="BD55" i="4"/>
  <c r="AS55" i="4"/>
  <c r="AR20" i="4"/>
  <c r="AG20" i="4"/>
  <c r="AG89" i="4"/>
  <c r="Q95" i="4"/>
  <c r="U95" i="4" s="1"/>
  <c r="V95" i="4" s="1"/>
  <c r="AH95" i="4"/>
  <c r="BD95" i="4"/>
  <c r="AS95" i="4"/>
  <c r="AR47" i="4"/>
  <c r="AG47" i="4"/>
  <c r="AG37" i="4"/>
  <c r="Q54" i="4"/>
  <c r="U54" i="4" s="1"/>
  <c r="V54" i="4" s="1"/>
  <c r="AH54" i="4"/>
  <c r="BD54" i="4"/>
  <c r="AS54" i="4"/>
  <c r="AR80" i="4"/>
  <c r="AG80" i="4"/>
  <c r="AG56" i="4"/>
  <c r="AG30" i="4"/>
  <c r="AT30" i="4"/>
  <c r="BD39" i="4"/>
  <c r="AS39" i="4"/>
  <c r="AT39" i="4"/>
  <c r="AR81" i="4"/>
  <c r="AG81" i="4"/>
  <c r="AH81" i="4"/>
  <c r="AG88" i="4"/>
  <c r="AT88" i="4"/>
  <c r="BD66" i="4"/>
  <c r="AS66" i="4"/>
  <c r="AT66" i="4"/>
  <c r="AR13" i="4"/>
  <c r="AG13" i="4"/>
  <c r="AH13" i="4"/>
  <c r="M17" i="4"/>
  <c r="Q17" i="4" s="1"/>
  <c r="U17" i="4" s="1"/>
  <c r="V17" i="4" s="1"/>
  <c r="AH17" i="4"/>
  <c r="AG16" i="4"/>
  <c r="BD63" i="4"/>
  <c r="AS63" i="4"/>
  <c r="AR14" i="4"/>
  <c r="AG14" i="4"/>
  <c r="AG55" i="4"/>
  <c r="BD89" i="4"/>
  <c r="AS89" i="4"/>
  <c r="AR40" i="4"/>
  <c r="AG40" i="4"/>
  <c r="AG95" i="4"/>
  <c r="BD37" i="4"/>
  <c r="AS37" i="4"/>
  <c r="AR62" i="4"/>
  <c r="AG62" i="4"/>
  <c r="AG54" i="4"/>
  <c r="BD56" i="4"/>
  <c r="AS56" i="4"/>
  <c r="AR42" i="4"/>
  <c r="AG42" i="4"/>
  <c r="AR68" i="4"/>
  <c r="AG68" i="4"/>
  <c r="AH68" i="4"/>
  <c r="BD70" i="4"/>
  <c r="AS70" i="4"/>
  <c r="AT70" i="4"/>
  <c r="AR15" i="4"/>
  <c r="AG15" i="4"/>
  <c r="AH15" i="4"/>
  <c r="BD34" i="4"/>
  <c r="AS34" i="4"/>
  <c r="AT34" i="4"/>
  <c r="AR78" i="4"/>
  <c r="AG78" i="4"/>
  <c r="AH78" i="4"/>
  <c r="M36" i="4"/>
  <c r="AS36" i="4" s="1"/>
  <c r="AG36" i="4"/>
  <c r="AH30" i="4"/>
  <c r="BD30" i="4"/>
  <c r="AS30" i="4"/>
  <c r="AR60" i="4"/>
  <c r="AG60" i="4"/>
  <c r="AG39" i="4"/>
  <c r="AH51" i="4"/>
  <c r="BD51" i="4"/>
  <c r="AS51" i="4"/>
  <c r="AR73" i="4"/>
  <c r="AG73" i="4"/>
  <c r="AG70" i="4"/>
  <c r="AH88" i="4"/>
  <c r="BD88" i="4"/>
  <c r="AS88" i="4"/>
  <c r="AR83" i="4"/>
  <c r="AG83" i="4"/>
  <c r="AG66" i="4"/>
  <c r="BD58" i="4"/>
  <c r="AS58" i="4"/>
  <c r="AT58" i="4"/>
  <c r="AR24" i="4"/>
  <c r="AG24" i="4"/>
  <c r="AH24" i="4"/>
  <c r="AR17" i="4"/>
  <c r="AG17" i="4"/>
  <c r="AG34" i="4"/>
  <c r="AH36" i="4"/>
  <c r="BD36" i="4"/>
  <c r="AR49" i="4"/>
  <c r="AG49" i="4"/>
  <c r="AG58" i="4"/>
  <c r="AH31" i="4"/>
  <c r="BD31" i="4"/>
  <c r="AS31" i="4"/>
  <c r="AR26" i="4"/>
  <c r="AG26" i="4"/>
  <c r="AI32" i="3"/>
  <c r="AI33" i="3"/>
  <c r="AI25" i="3"/>
  <c r="AI60" i="3"/>
  <c r="AI51" i="3"/>
  <c r="AI46" i="3"/>
  <c r="AI49" i="3"/>
  <c r="AI54" i="3"/>
  <c r="AI88" i="3"/>
  <c r="AI29" i="3"/>
  <c r="AI43" i="3"/>
  <c r="AI87" i="3"/>
  <c r="AI71" i="3"/>
  <c r="AI69" i="3"/>
  <c r="AI81" i="3"/>
  <c r="AI77" i="3"/>
  <c r="AI15" i="3"/>
  <c r="AI19" i="3"/>
  <c r="AI50" i="3"/>
  <c r="AI27" i="3"/>
  <c r="AI24" i="3"/>
  <c r="AI35" i="3"/>
  <c r="AI30" i="3"/>
  <c r="AI23" i="3"/>
  <c r="AI66" i="3"/>
  <c r="AI58" i="3"/>
  <c r="AI96" i="3"/>
  <c r="AI42" i="3"/>
  <c r="AI53" i="3"/>
  <c r="AI72" i="3"/>
  <c r="AI55" i="3"/>
  <c r="AI61" i="3"/>
  <c r="AI44" i="3"/>
  <c r="AI59" i="3"/>
  <c r="AI26" i="3"/>
  <c r="AI67" i="3"/>
  <c r="AI95" i="3"/>
  <c r="AI41" i="3"/>
  <c r="AI62" i="3"/>
  <c r="AI63" i="3"/>
  <c r="AI11" i="3"/>
  <c r="AI14" i="3"/>
  <c r="AI16" i="3"/>
  <c r="AI18" i="3"/>
  <c r="AI12" i="3"/>
  <c r="AI20" i="3"/>
  <c r="AI13" i="3"/>
  <c r="AI93" i="3"/>
  <c r="AS33" i="3"/>
  <c r="AS60" i="3"/>
  <c r="AS49" i="3"/>
  <c r="AS88" i="3"/>
  <c r="AS43" i="3"/>
  <c r="AS71" i="3"/>
  <c r="AS81" i="3"/>
  <c r="AS15" i="3"/>
  <c r="AS50" i="3"/>
  <c r="AS24" i="3"/>
  <c r="AU23" i="3"/>
  <c r="AS96" i="3"/>
  <c r="BE96" i="3" s="1"/>
  <c r="AS42" i="3"/>
  <c r="BE42" i="3" s="1"/>
  <c r="AS53" i="3"/>
  <c r="BE53" i="3" s="1"/>
  <c r="AS72" i="3"/>
  <c r="BE72" i="3" s="1"/>
  <c r="AS55" i="3"/>
  <c r="BE55" i="3" s="1"/>
  <c r="AS61" i="3"/>
  <c r="BE61" i="3" s="1"/>
  <c r="AS44" i="3"/>
  <c r="BE44" i="3" s="1"/>
  <c r="AI17" i="3"/>
  <c r="AI28" i="3"/>
  <c r="AI39" i="3"/>
  <c r="AI22" i="3"/>
  <c r="AI76" i="3"/>
  <c r="AI37" i="3"/>
  <c r="AI86" i="3"/>
  <c r="AI56" i="3"/>
  <c r="AI90" i="3"/>
  <c r="AI80" i="3"/>
  <c r="AI75" i="3"/>
  <c r="AI94" i="3"/>
  <c r="AI52" i="3"/>
  <c r="AS67" i="3"/>
  <c r="BE67" i="3" s="1"/>
  <c r="AS95" i="3"/>
  <c r="BE95" i="3" s="1"/>
  <c r="AS41" i="3"/>
  <c r="BE41" i="3" s="1"/>
  <c r="AS78" i="3"/>
  <c r="BE78" i="3" s="1"/>
  <c r="AI47" i="3"/>
  <c r="AI82" i="3"/>
  <c r="AI64" i="3"/>
  <c r="AH63" i="3"/>
  <c r="AS63" i="3"/>
  <c r="N11" i="3"/>
  <c r="R11" i="3" s="1"/>
  <c r="V11" i="3" s="1"/>
  <c r="W11" i="3" s="1"/>
  <c r="AT11" i="3"/>
  <c r="BE11" i="3"/>
  <c r="AH14" i="3"/>
  <c r="AS14" i="3"/>
  <c r="N16" i="3"/>
  <c r="R16" i="3" s="1"/>
  <c r="V16" i="3" s="1"/>
  <c r="W16" i="3" s="1"/>
  <c r="AT16" i="3"/>
  <c r="BE16" i="3"/>
  <c r="AH18" i="3"/>
  <c r="AS18" i="3"/>
  <c r="N12" i="3"/>
  <c r="R12" i="3" s="1"/>
  <c r="V12" i="3" s="1"/>
  <c r="W12" i="3" s="1"/>
  <c r="BE12" i="3"/>
  <c r="AH20" i="3"/>
  <c r="AS20" i="3"/>
  <c r="N13" i="3"/>
  <c r="R13" i="3" s="1"/>
  <c r="V13" i="3" s="1"/>
  <c r="W13" i="3" s="1"/>
  <c r="AT13" i="3"/>
  <c r="BE13" i="3"/>
  <c r="AH93" i="3"/>
  <c r="AS93" i="3"/>
  <c r="AH32" i="3"/>
  <c r="AS32" i="3"/>
  <c r="N33" i="3"/>
  <c r="R33" i="3" s="1"/>
  <c r="V33" i="3" s="1"/>
  <c r="W33" i="3" s="1"/>
  <c r="BE33" i="3"/>
  <c r="AH25" i="3"/>
  <c r="AS25" i="3"/>
  <c r="N60" i="3"/>
  <c r="R60" i="3" s="1"/>
  <c r="V60" i="3" s="1"/>
  <c r="W60" i="3" s="1"/>
  <c r="BE60" i="3"/>
  <c r="AH51" i="3"/>
  <c r="AS51" i="3"/>
  <c r="AH46" i="3"/>
  <c r="AS46" i="3"/>
  <c r="N49" i="3"/>
  <c r="R49" i="3" s="1"/>
  <c r="V49" i="3" s="1"/>
  <c r="W49" i="3" s="1"/>
  <c r="BE49" i="3"/>
  <c r="AH54" i="3"/>
  <c r="AS54" i="3"/>
  <c r="N88" i="3"/>
  <c r="R88" i="3" s="1"/>
  <c r="V88" i="3" s="1"/>
  <c r="W88" i="3" s="1"/>
  <c r="AT88" i="3"/>
  <c r="BE88" i="3"/>
  <c r="AH29" i="3"/>
  <c r="AS29" i="3"/>
  <c r="N43" i="3"/>
  <c r="R43" i="3" s="1"/>
  <c r="V43" i="3" s="1"/>
  <c r="W43" i="3" s="1"/>
  <c r="BE43" i="3"/>
  <c r="AH87" i="3"/>
  <c r="AS87" i="3"/>
  <c r="N71" i="3"/>
  <c r="R71" i="3" s="1"/>
  <c r="V71" i="3" s="1"/>
  <c r="W71" i="3" s="1"/>
  <c r="BE71" i="3"/>
  <c r="AH69" i="3"/>
  <c r="AS69" i="3"/>
  <c r="N81" i="3"/>
  <c r="R81" i="3" s="1"/>
  <c r="V81" i="3" s="1"/>
  <c r="W81" i="3" s="1"/>
  <c r="AT81" i="3"/>
  <c r="BE81" i="3"/>
  <c r="AH77" i="3"/>
  <c r="AS77" i="3"/>
  <c r="N15" i="3"/>
  <c r="R15" i="3" s="1"/>
  <c r="V15" i="3" s="1"/>
  <c r="W15" i="3" s="1"/>
  <c r="BE15" i="3"/>
  <c r="AH19" i="3"/>
  <c r="AS19" i="3"/>
  <c r="N50" i="3"/>
  <c r="R50" i="3" s="1"/>
  <c r="V50" i="3" s="1"/>
  <c r="W50" i="3" s="1"/>
  <c r="AT50" i="3"/>
  <c r="BE50" i="3"/>
  <c r="AH27" i="3"/>
  <c r="AS27" i="3"/>
  <c r="N24" i="3"/>
  <c r="R24" i="3" s="1"/>
  <c r="V24" i="3" s="1"/>
  <c r="W24" i="3" s="1"/>
  <c r="BE24" i="3"/>
  <c r="AH35" i="3"/>
  <c r="AS35" i="3"/>
  <c r="N30" i="3"/>
  <c r="R30" i="3" s="1"/>
  <c r="V30" i="3" s="1"/>
  <c r="W30" i="3" s="1"/>
  <c r="AT30" i="3"/>
  <c r="BE30" i="3"/>
  <c r="AH23" i="3"/>
  <c r="AU38" i="3"/>
  <c r="BE38" i="3"/>
  <c r="AT38" i="3"/>
  <c r="AU83" i="3"/>
  <c r="BE83" i="3"/>
  <c r="AT83" i="3"/>
  <c r="AU91" i="3"/>
  <c r="BE91" i="3"/>
  <c r="AT91" i="3"/>
  <c r="AU45" i="3"/>
  <c r="BE45" i="3"/>
  <c r="AT45" i="3"/>
  <c r="AU85" i="3"/>
  <c r="BE85" i="3"/>
  <c r="AT85" i="3"/>
  <c r="AU70" i="3"/>
  <c r="BE70" i="3"/>
  <c r="AT70" i="3"/>
  <c r="AU79" i="3"/>
  <c r="BE79" i="3"/>
  <c r="AT79" i="3"/>
  <c r="AU36" i="3"/>
  <c r="BE36" i="3"/>
  <c r="AT36" i="3"/>
  <c r="BE23" i="3"/>
  <c r="AT23" i="3"/>
  <c r="AS66" i="3"/>
  <c r="AH66" i="3"/>
  <c r="BG58" i="3"/>
  <c r="BQ58" i="3"/>
  <c r="BF58" i="3"/>
  <c r="BG96" i="3"/>
  <c r="BQ96" i="3"/>
  <c r="BF96" i="3"/>
  <c r="BG42" i="3"/>
  <c r="BQ42" i="3"/>
  <c r="BF42" i="3"/>
  <c r="BG53" i="3"/>
  <c r="BQ53" i="3"/>
  <c r="BF53" i="3"/>
  <c r="BG72" i="3"/>
  <c r="BQ72" i="3"/>
  <c r="BF72" i="3"/>
  <c r="BG55" i="3"/>
  <c r="BQ55" i="3"/>
  <c r="BF55" i="3"/>
  <c r="BG61" i="3"/>
  <c r="BQ61" i="3"/>
  <c r="BF61" i="3"/>
  <c r="BG44" i="3"/>
  <c r="BQ44" i="3"/>
  <c r="BF44" i="3"/>
  <c r="AH58" i="3"/>
  <c r="AU58" i="3"/>
  <c r="AI38" i="3"/>
  <c r="AH96" i="3"/>
  <c r="AU96" i="3"/>
  <c r="AI83" i="3"/>
  <c r="AH42" i="3"/>
  <c r="AU42" i="3"/>
  <c r="AI91" i="3"/>
  <c r="AH53" i="3"/>
  <c r="AU53" i="3"/>
  <c r="AI45" i="3"/>
  <c r="AH72" i="3"/>
  <c r="AU72" i="3"/>
  <c r="AI85" i="3"/>
  <c r="AH55" i="3"/>
  <c r="AU55" i="3"/>
  <c r="AI70" i="3"/>
  <c r="AH61" i="3"/>
  <c r="AU61" i="3"/>
  <c r="AI79" i="3"/>
  <c r="AH44" i="3"/>
  <c r="AU44" i="3"/>
  <c r="AI36" i="3"/>
  <c r="AU74" i="3"/>
  <c r="BE74" i="3"/>
  <c r="AT74" i="3"/>
  <c r="BE68" i="3"/>
  <c r="AT58" i="3"/>
  <c r="AH38" i="3"/>
  <c r="AT96" i="3"/>
  <c r="AH83" i="3"/>
  <c r="AT42" i="3"/>
  <c r="AH91" i="3"/>
  <c r="AT53" i="3"/>
  <c r="AH45" i="3"/>
  <c r="AT72" i="3"/>
  <c r="AH85" i="3"/>
  <c r="AT55" i="3"/>
  <c r="AH70" i="3"/>
  <c r="AT61" i="3"/>
  <c r="AH79" i="3"/>
  <c r="AT44" i="3"/>
  <c r="AH36" i="3"/>
  <c r="AH59" i="3"/>
  <c r="AS59" i="3"/>
  <c r="AI74" i="3"/>
  <c r="AH26" i="3"/>
  <c r="AS26" i="3"/>
  <c r="N68" i="3"/>
  <c r="R68" i="3" s="1"/>
  <c r="V68" i="3" s="1"/>
  <c r="W68" i="3" s="1"/>
  <c r="AI68" i="3"/>
  <c r="AH17" i="3"/>
  <c r="AS17" i="3"/>
  <c r="N28" i="3"/>
  <c r="R28" i="3" s="1"/>
  <c r="V28" i="3" s="1"/>
  <c r="W28" i="3" s="1"/>
  <c r="BE28" i="3"/>
  <c r="AH39" i="3"/>
  <c r="AS39" i="3"/>
  <c r="N22" i="3"/>
  <c r="R22" i="3" s="1"/>
  <c r="V22" i="3" s="1"/>
  <c r="W22" i="3" s="1"/>
  <c r="BE22" i="3"/>
  <c r="AH76" i="3"/>
  <c r="AS76" i="3"/>
  <c r="N37" i="3"/>
  <c r="R37" i="3" s="1"/>
  <c r="V37" i="3" s="1"/>
  <c r="W37" i="3" s="1"/>
  <c r="AT37" i="3"/>
  <c r="BE37" i="3"/>
  <c r="AH86" i="3"/>
  <c r="AS86" i="3"/>
  <c r="N56" i="3"/>
  <c r="R56" i="3" s="1"/>
  <c r="V56" i="3" s="1"/>
  <c r="W56" i="3" s="1"/>
  <c r="BE56" i="3"/>
  <c r="AH90" i="3"/>
  <c r="AS90" i="3"/>
  <c r="N80" i="3"/>
  <c r="R80" i="3" s="1"/>
  <c r="V80" i="3" s="1"/>
  <c r="W80" i="3" s="1"/>
  <c r="BE80" i="3"/>
  <c r="AH75" i="3"/>
  <c r="AS75" i="3"/>
  <c r="N94" i="3"/>
  <c r="R94" i="3" s="1"/>
  <c r="V94" i="3" s="1"/>
  <c r="W94" i="3" s="1"/>
  <c r="BE94" i="3"/>
  <c r="AH52" i="3"/>
  <c r="AS52" i="3"/>
  <c r="AS65" i="3"/>
  <c r="AH65" i="3"/>
  <c r="N34" i="3"/>
  <c r="R34" i="3" s="1"/>
  <c r="V34" i="3" s="1"/>
  <c r="W34" i="3" s="1"/>
  <c r="AH34" i="3"/>
  <c r="AI34" i="3"/>
  <c r="AU48" i="3"/>
  <c r="BE48" i="3"/>
  <c r="AT48" i="3"/>
  <c r="AU92" i="3"/>
  <c r="BE92" i="3"/>
  <c r="AT92" i="3"/>
  <c r="AU31" i="3"/>
  <c r="BE31" i="3"/>
  <c r="AT31" i="3"/>
  <c r="AU57" i="3"/>
  <c r="BE57" i="3"/>
  <c r="AT57" i="3"/>
  <c r="AU21" i="3"/>
  <c r="BE21" i="3"/>
  <c r="AT21" i="3"/>
  <c r="AH74" i="3"/>
  <c r="BG34" i="3"/>
  <c r="BQ34" i="3"/>
  <c r="BF34" i="3"/>
  <c r="BG67" i="3"/>
  <c r="BQ67" i="3"/>
  <c r="BF67" i="3"/>
  <c r="BG95" i="3"/>
  <c r="BQ95" i="3"/>
  <c r="BQ97" i="3" s="1"/>
  <c r="BR97" i="3" s="1"/>
  <c r="BF95" i="3"/>
  <c r="BG41" i="3"/>
  <c r="BQ41" i="3"/>
  <c r="BF41" i="3"/>
  <c r="BG78" i="3"/>
  <c r="BQ78" i="3"/>
  <c r="BF78" i="3"/>
  <c r="AU34" i="3"/>
  <c r="AI48" i="3"/>
  <c r="AH67" i="3"/>
  <c r="AU67" i="3"/>
  <c r="AI92" i="3"/>
  <c r="AH95" i="3"/>
  <c r="AU95" i="3"/>
  <c r="AI31" i="3"/>
  <c r="AH41" i="3"/>
  <c r="AU41" i="3"/>
  <c r="AI57" i="3"/>
  <c r="AH78" i="3"/>
  <c r="AU78" i="3"/>
  <c r="AI21" i="3"/>
  <c r="N40" i="3"/>
  <c r="R40" i="3" s="1"/>
  <c r="V40" i="3" s="1"/>
  <c r="W40" i="3" s="1"/>
  <c r="AH40" i="3"/>
  <c r="AI40" i="3"/>
  <c r="BE84" i="3"/>
  <c r="AT34" i="3"/>
  <c r="AH48" i="3"/>
  <c r="AT67" i="3"/>
  <c r="AH92" i="3"/>
  <c r="AT95" i="3"/>
  <c r="AH31" i="3"/>
  <c r="AT41" i="3"/>
  <c r="AH57" i="3"/>
  <c r="AT78" i="3"/>
  <c r="AH21" i="3"/>
  <c r="AU10" i="3"/>
  <c r="BE10" i="3"/>
  <c r="AT10" i="3"/>
  <c r="AU73" i="3"/>
  <c r="BE73" i="3"/>
  <c r="AT73" i="3"/>
  <c r="BE89" i="3"/>
  <c r="AS40" i="3"/>
  <c r="AI10" i="3"/>
  <c r="AH47" i="3"/>
  <c r="AS47" i="3"/>
  <c r="AI73" i="3"/>
  <c r="AH82" i="3"/>
  <c r="AS82" i="3"/>
  <c r="N89" i="3"/>
  <c r="R89" i="3" s="1"/>
  <c r="V89" i="3" s="1"/>
  <c r="W89" i="3" s="1"/>
  <c r="AI89" i="3"/>
  <c r="AH62" i="3"/>
  <c r="AS62" i="3"/>
  <c r="N84" i="3"/>
  <c r="R84" i="3" s="1"/>
  <c r="V84" i="3" s="1"/>
  <c r="W84" i="3" s="1"/>
  <c r="AI84" i="3"/>
  <c r="AH64" i="3"/>
  <c r="AS64" i="3"/>
  <c r="AH10" i="3"/>
  <c r="AH73" i="3"/>
  <c r="AT24" i="4" l="1"/>
  <c r="BD24" i="4"/>
  <c r="AS24" i="4"/>
  <c r="AT83" i="4"/>
  <c r="AS83" i="4"/>
  <c r="BD83" i="4"/>
  <c r="BF88" i="4"/>
  <c r="BE88" i="4"/>
  <c r="BP88" i="4"/>
  <c r="AT73" i="4"/>
  <c r="AS73" i="4"/>
  <c r="BD73" i="4"/>
  <c r="BF51" i="4"/>
  <c r="BE51" i="4"/>
  <c r="BP51" i="4"/>
  <c r="AT60" i="4"/>
  <c r="AS60" i="4"/>
  <c r="BD60" i="4"/>
  <c r="BF30" i="4"/>
  <c r="BE30" i="4"/>
  <c r="BP30" i="4"/>
  <c r="AT78" i="4"/>
  <c r="BD78" i="4"/>
  <c r="AS78" i="4"/>
  <c r="AT15" i="4"/>
  <c r="BD15" i="4"/>
  <c r="AS15" i="4"/>
  <c r="AT68" i="4"/>
  <c r="BD68" i="4"/>
  <c r="AS68" i="4"/>
  <c r="BD42" i="4"/>
  <c r="AT42" i="4"/>
  <c r="AS42" i="4"/>
  <c r="BF56" i="4"/>
  <c r="BE56" i="4"/>
  <c r="BP56" i="4"/>
  <c r="AT40" i="4"/>
  <c r="AS40" i="4"/>
  <c r="BD40" i="4"/>
  <c r="BF89" i="4"/>
  <c r="BE89" i="4"/>
  <c r="BP89" i="4"/>
  <c r="BF66" i="4"/>
  <c r="BP66" i="4"/>
  <c r="BE66" i="4"/>
  <c r="BF39" i="4"/>
  <c r="BP39" i="4"/>
  <c r="BE39" i="4"/>
  <c r="AT47" i="4"/>
  <c r="BD47" i="4"/>
  <c r="AS47" i="4"/>
  <c r="BF95" i="4"/>
  <c r="BP95" i="4"/>
  <c r="BE95" i="4"/>
  <c r="AT90" i="4"/>
  <c r="BD90" i="4"/>
  <c r="AS90" i="4"/>
  <c r="BF16" i="4"/>
  <c r="BP16" i="4"/>
  <c r="BE16" i="4"/>
  <c r="BF67" i="4"/>
  <c r="BP67" i="4"/>
  <c r="BE67" i="4"/>
  <c r="BF79" i="4"/>
  <c r="BP79" i="4"/>
  <c r="BE79" i="4"/>
  <c r="BF84" i="4"/>
  <c r="BP84" i="4"/>
  <c r="BE84" i="4"/>
  <c r="BF94" i="4"/>
  <c r="BP94" i="4"/>
  <c r="BE94" i="4"/>
  <c r="AT76" i="4"/>
  <c r="BD76" i="4"/>
  <c r="AS76" i="4"/>
  <c r="BF28" i="4"/>
  <c r="BP28" i="4"/>
  <c r="BE28" i="4"/>
  <c r="AT25" i="4"/>
  <c r="BD25" i="4"/>
  <c r="AS25" i="4"/>
  <c r="BF38" i="4"/>
  <c r="BP38" i="4"/>
  <c r="BE38" i="4"/>
  <c r="AT12" i="4"/>
  <c r="BD12" i="4"/>
  <c r="AS12" i="4"/>
  <c r="BF65" i="4"/>
  <c r="BP65" i="4"/>
  <c r="BE65" i="4"/>
  <c r="AT75" i="4"/>
  <c r="BD75" i="4"/>
  <c r="AS75" i="4"/>
  <c r="BF72" i="4"/>
  <c r="BP72" i="4"/>
  <c r="BE72" i="4"/>
  <c r="AT45" i="4"/>
  <c r="BD45" i="4"/>
  <c r="AS45" i="4"/>
  <c r="BF41" i="4"/>
  <c r="BP41" i="4"/>
  <c r="BE41" i="4"/>
  <c r="BP46" i="4"/>
  <c r="BE46" i="4"/>
  <c r="BF46" i="4"/>
  <c r="AT74" i="4"/>
  <c r="AS74" i="4"/>
  <c r="BD74" i="4"/>
  <c r="BF57" i="4"/>
  <c r="BE57" i="4"/>
  <c r="BP57" i="4"/>
  <c r="BS93" i="4"/>
  <c r="BQ93" i="4"/>
  <c r="BT93" i="4"/>
  <c r="BR93" i="4"/>
  <c r="BS21" i="4"/>
  <c r="BQ21" i="4"/>
  <c r="BT21" i="4"/>
  <c r="BR21" i="4"/>
  <c r="BS64" i="4"/>
  <c r="BQ64" i="4"/>
  <c r="BT64" i="4"/>
  <c r="BR64" i="4"/>
  <c r="BP10" i="4"/>
  <c r="BE10" i="4"/>
  <c r="BF10" i="4"/>
  <c r="BP11" i="4"/>
  <c r="BE11" i="4"/>
  <c r="BF11" i="4"/>
  <c r="AT26" i="4"/>
  <c r="AS26" i="4"/>
  <c r="BD26" i="4"/>
  <c r="BF31" i="4"/>
  <c r="BE31" i="4"/>
  <c r="BP31" i="4"/>
  <c r="AT49" i="4"/>
  <c r="AS49" i="4"/>
  <c r="BD49" i="4"/>
  <c r="BP36" i="4"/>
  <c r="AT17" i="4"/>
  <c r="AS17" i="4"/>
  <c r="BD17" i="4"/>
  <c r="BF58" i="4"/>
  <c r="BP58" i="4"/>
  <c r="BE58" i="4"/>
  <c r="Q36" i="4"/>
  <c r="U36" i="4" s="1"/>
  <c r="V36" i="4" s="1"/>
  <c r="AT36" i="4"/>
  <c r="BF34" i="4"/>
  <c r="BP34" i="4"/>
  <c r="BE34" i="4"/>
  <c r="BF70" i="4"/>
  <c r="BP70" i="4"/>
  <c r="BE70" i="4"/>
  <c r="AT62" i="4"/>
  <c r="AS62" i="4"/>
  <c r="BD62" i="4"/>
  <c r="BF37" i="4"/>
  <c r="BE37" i="4"/>
  <c r="BP37" i="4"/>
  <c r="AT14" i="4"/>
  <c r="AS14" i="4"/>
  <c r="BD14" i="4"/>
  <c r="BF63" i="4"/>
  <c r="BE63" i="4"/>
  <c r="BP63" i="4"/>
  <c r="AT13" i="4"/>
  <c r="BD13" i="4"/>
  <c r="AS13" i="4"/>
  <c r="AT81" i="4"/>
  <c r="BD81" i="4"/>
  <c r="AS81" i="4"/>
  <c r="AT80" i="4"/>
  <c r="BD80" i="4"/>
  <c r="AS80" i="4"/>
  <c r="BF54" i="4"/>
  <c r="BP54" i="4"/>
  <c r="BE54" i="4"/>
  <c r="AT20" i="4"/>
  <c r="BD20" i="4"/>
  <c r="AS20" i="4"/>
  <c r="BF55" i="4"/>
  <c r="BP55" i="4"/>
  <c r="BE55" i="4"/>
  <c r="AT59" i="4"/>
  <c r="AS59" i="4"/>
  <c r="BD59" i="4"/>
  <c r="BF53" i="4"/>
  <c r="BE53" i="4"/>
  <c r="BP53" i="4"/>
  <c r="AT91" i="4"/>
  <c r="AS91" i="4"/>
  <c r="BD91" i="4"/>
  <c r="BF44" i="4"/>
  <c r="BE44" i="4"/>
  <c r="BP44" i="4"/>
  <c r="AT27" i="4"/>
  <c r="AS27" i="4"/>
  <c r="BD27" i="4"/>
  <c r="BF87" i="4"/>
  <c r="BE87" i="4"/>
  <c r="BP87" i="4"/>
  <c r="AT23" i="4"/>
  <c r="AS23" i="4"/>
  <c r="BD23" i="4"/>
  <c r="AT71" i="4"/>
  <c r="BD71" i="4"/>
  <c r="AS71" i="4"/>
  <c r="AT52" i="4"/>
  <c r="AS52" i="4"/>
  <c r="BD52" i="4"/>
  <c r="BF86" i="4"/>
  <c r="BE86" i="4"/>
  <c r="BP86" i="4"/>
  <c r="AT82" i="4"/>
  <c r="AS82" i="4"/>
  <c r="BD82" i="4"/>
  <c r="BF50" i="4"/>
  <c r="BE50" i="4"/>
  <c r="BP50" i="4"/>
  <c r="AT19" i="4"/>
  <c r="AS19" i="4"/>
  <c r="BD19" i="4"/>
  <c r="BF92" i="4"/>
  <c r="BE92" i="4"/>
  <c r="BP92" i="4"/>
  <c r="AT85" i="4"/>
  <c r="AS85" i="4"/>
  <c r="BD85" i="4"/>
  <c r="BF61" i="4"/>
  <c r="BE61" i="4"/>
  <c r="BP61" i="4"/>
  <c r="AT35" i="4"/>
  <c r="AS35" i="4"/>
  <c r="BD35" i="4"/>
  <c r="BF32" i="4"/>
  <c r="BE32" i="4"/>
  <c r="BP32" i="4"/>
  <c r="AT43" i="4"/>
  <c r="BD43" i="4"/>
  <c r="AS43" i="4"/>
  <c r="BP29" i="4"/>
  <c r="BE29" i="4"/>
  <c r="BF29" i="4"/>
  <c r="BT33" i="4"/>
  <c r="BR33" i="4"/>
  <c r="BS33" i="4"/>
  <c r="BQ33" i="4"/>
  <c r="BF48" i="4"/>
  <c r="BP48" i="4"/>
  <c r="BE48" i="4"/>
  <c r="BP99" i="4"/>
  <c r="BE99" i="4"/>
  <c r="BF99" i="4"/>
  <c r="BS96" i="4"/>
  <c r="BQ96" i="4"/>
  <c r="BT96" i="4"/>
  <c r="BR96" i="4"/>
  <c r="BS77" i="4"/>
  <c r="BQ77" i="4"/>
  <c r="BT77" i="4"/>
  <c r="BR77" i="4"/>
  <c r="BP18" i="4"/>
  <c r="BE18" i="4"/>
  <c r="BF18" i="4"/>
  <c r="BP22" i="4"/>
  <c r="BE22" i="4"/>
  <c r="BF22" i="4"/>
  <c r="AT80" i="3"/>
  <c r="AT28" i="3"/>
  <c r="AT24" i="3"/>
  <c r="AT15" i="3"/>
  <c r="AT71" i="3"/>
  <c r="AT60" i="3"/>
  <c r="BE64" i="3"/>
  <c r="AT64" i="3"/>
  <c r="AU64" i="3"/>
  <c r="BE62" i="3"/>
  <c r="AT62" i="3"/>
  <c r="AU62" i="3"/>
  <c r="BE82" i="3"/>
  <c r="AT82" i="3"/>
  <c r="AU82" i="3"/>
  <c r="BE40" i="3"/>
  <c r="AT40" i="3"/>
  <c r="AU40" i="3"/>
  <c r="BQ89" i="3"/>
  <c r="BF89" i="3"/>
  <c r="BG89" i="3"/>
  <c r="BQ10" i="3"/>
  <c r="BF10" i="3"/>
  <c r="BG10" i="3"/>
  <c r="AT84" i="3"/>
  <c r="AU84" i="3"/>
  <c r="BT41" i="3"/>
  <c r="BR41" i="3"/>
  <c r="BU41" i="3"/>
  <c r="BS41" i="3"/>
  <c r="BT67" i="3"/>
  <c r="BR67" i="3"/>
  <c r="BU67" i="3"/>
  <c r="BS67" i="3"/>
  <c r="BQ57" i="3"/>
  <c r="BF57" i="3"/>
  <c r="BG57" i="3"/>
  <c r="BQ92" i="3"/>
  <c r="BF92" i="3"/>
  <c r="BG92" i="3"/>
  <c r="BE52" i="3"/>
  <c r="AT52" i="3"/>
  <c r="AU52" i="3"/>
  <c r="BQ94" i="3"/>
  <c r="BF94" i="3"/>
  <c r="BG94" i="3"/>
  <c r="BE90" i="3"/>
  <c r="AT90" i="3"/>
  <c r="AU90" i="3"/>
  <c r="BQ56" i="3"/>
  <c r="BF56" i="3"/>
  <c r="BG56" i="3"/>
  <c r="BE76" i="3"/>
  <c r="AT76" i="3"/>
  <c r="AU76" i="3"/>
  <c r="BQ22" i="3"/>
  <c r="BF22" i="3"/>
  <c r="BG22" i="3"/>
  <c r="BE17" i="3"/>
  <c r="AT17" i="3"/>
  <c r="AU17" i="3"/>
  <c r="BE26" i="3"/>
  <c r="AT26" i="3"/>
  <c r="AU26" i="3"/>
  <c r="AU80" i="3"/>
  <c r="AU37" i="3"/>
  <c r="AU28" i="3"/>
  <c r="BQ68" i="3"/>
  <c r="BF68" i="3"/>
  <c r="BG68" i="3"/>
  <c r="BT44" i="3"/>
  <c r="BR44" i="3"/>
  <c r="BU44" i="3"/>
  <c r="BS44" i="3"/>
  <c r="BT55" i="3"/>
  <c r="BR55" i="3"/>
  <c r="BU55" i="3"/>
  <c r="BS55" i="3"/>
  <c r="BT53" i="3"/>
  <c r="BR53" i="3"/>
  <c r="BU53" i="3"/>
  <c r="BS53" i="3"/>
  <c r="BT96" i="3"/>
  <c r="BR96" i="3"/>
  <c r="BU96" i="3"/>
  <c r="BS96" i="3"/>
  <c r="AU66" i="3"/>
  <c r="BE66" i="3"/>
  <c r="AT66" i="3"/>
  <c r="BG23" i="3"/>
  <c r="BF23" i="3"/>
  <c r="BQ23" i="3"/>
  <c r="BQ36" i="3"/>
  <c r="BF36" i="3"/>
  <c r="BG36" i="3"/>
  <c r="BQ70" i="3"/>
  <c r="BF70" i="3"/>
  <c r="BG70" i="3"/>
  <c r="BQ45" i="3"/>
  <c r="BF45" i="3"/>
  <c r="BG45" i="3"/>
  <c r="BQ83" i="3"/>
  <c r="BF83" i="3"/>
  <c r="BG83" i="3"/>
  <c r="BQ30" i="3"/>
  <c r="BF30" i="3"/>
  <c r="BG30" i="3"/>
  <c r="BE27" i="3"/>
  <c r="AT27" i="3"/>
  <c r="AU27" i="3"/>
  <c r="BQ50" i="3"/>
  <c r="BF50" i="3"/>
  <c r="BG50" i="3"/>
  <c r="BE77" i="3"/>
  <c r="AT77" i="3"/>
  <c r="AU77" i="3"/>
  <c r="BQ81" i="3"/>
  <c r="BF81" i="3"/>
  <c r="BG81" i="3"/>
  <c r="BE87" i="3"/>
  <c r="AT87" i="3"/>
  <c r="AU87" i="3"/>
  <c r="BQ43" i="3"/>
  <c r="BF43" i="3"/>
  <c r="BG43" i="3"/>
  <c r="BE54" i="3"/>
  <c r="AT54" i="3"/>
  <c r="AU54" i="3"/>
  <c r="BQ49" i="3"/>
  <c r="BF49" i="3"/>
  <c r="BG49" i="3"/>
  <c r="BE25" i="3"/>
  <c r="AT25" i="3"/>
  <c r="AU25" i="3"/>
  <c r="BQ33" i="3"/>
  <c r="BF33" i="3"/>
  <c r="BG33" i="3"/>
  <c r="BE20" i="3"/>
  <c r="AT20" i="3"/>
  <c r="AU20" i="3"/>
  <c r="BQ12" i="3"/>
  <c r="BF12" i="3"/>
  <c r="BG12" i="3"/>
  <c r="BE14" i="3"/>
  <c r="AT14" i="3"/>
  <c r="AU14" i="3"/>
  <c r="BQ11" i="3"/>
  <c r="BF11" i="3"/>
  <c r="BG11" i="3"/>
  <c r="AU24" i="3"/>
  <c r="AU15" i="3"/>
  <c r="AU71" i="3"/>
  <c r="AU88" i="3"/>
  <c r="AU60" i="3"/>
  <c r="AU13" i="3"/>
  <c r="AU16" i="3"/>
  <c r="BE47" i="3"/>
  <c r="AT47" i="3"/>
  <c r="AU47" i="3"/>
  <c r="AT89" i="3"/>
  <c r="AU89" i="3"/>
  <c r="BQ73" i="3"/>
  <c r="BF73" i="3"/>
  <c r="BG73" i="3"/>
  <c r="BQ84" i="3"/>
  <c r="BF84" i="3"/>
  <c r="BG84" i="3"/>
  <c r="BT78" i="3"/>
  <c r="BR78" i="3"/>
  <c r="BU78" i="3"/>
  <c r="BS78" i="3"/>
  <c r="BT95" i="3"/>
  <c r="BR95" i="3"/>
  <c r="BU95" i="3"/>
  <c r="BU97" i="3" s="1"/>
  <c r="BV97" i="3" s="1"/>
  <c r="BS95" i="3"/>
  <c r="BT34" i="3"/>
  <c r="BR34" i="3"/>
  <c r="BU34" i="3"/>
  <c r="BS34" i="3"/>
  <c r="BQ21" i="3"/>
  <c r="BF21" i="3"/>
  <c r="BG21" i="3"/>
  <c r="BQ31" i="3"/>
  <c r="BF31" i="3"/>
  <c r="BG31" i="3"/>
  <c r="BQ48" i="3"/>
  <c r="BF48" i="3"/>
  <c r="BG48" i="3"/>
  <c r="AU65" i="3"/>
  <c r="BE65" i="3"/>
  <c r="AT65" i="3"/>
  <c r="AT94" i="3"/>
  <c r="BE75" i="3"/>
  <c r="AT75" i="3"/>
  <c r="AU75" i="3"/>
  <c r="BQ80" i="3"/>
  <c r="BF80" i="3"/>
  <c r="BG80" i="3"/>
  <c r="AT56" i="3"/>
  <c r="BE86" i="3"/>
  <c r="AT86" i="3"/>
  <c r="AU86" i="3"/>
  <c r="BQ37" i="3"/>
  <c r="BF37" i="3"/>
  <c r="BG37" i="3"/>
  <c r="AT22" i="3"/>
  <c r="BE39" i="3"/>
  <c r="AT39" i="3"/>
  <c r="AU39" i="3"/>
  <c r="BQ28" i="3"/>
  <c r="BF28" i="3"/>
  <c r="BG28" i="3"/>
  <c r="BE59" i="3"/>
  <c r="AT59" i="3"/>
  <c r="AU59" i="3"/>
  <c r="AU94" i="3"/>
  <c r="AU56" i="3"/>
  <c r="AU22" i="3"/>
  <c r="AT68" i="3"/>
  <c r="AU68" i="3"/>
  <c r="BQ74" i="3"/>
  <c r="BF74" i="3"/>
  <c r="BG74" i="3"/>
  <c r="BT61" i="3"/>
  <c r="BR61" i="3"/>
  <c r="BU61" i="3"/>
  <c r="BS61" i="3"/>
  <c r="BT72" i="3"/>
  <c r="BR72" i="3"/>
  <c r="BU72" i="3"/>
  <c r="BS72" i="3"/>
  <c r="BT42" i="3"/>
  <c r="BR42" i="3"/>
  <c r="BU42" i="3"/>
  <c r="BS42" i="3"/>
  <c r="BT58" i="3"/>
  <c r="BR58" i="3"/>
  <c r="BU58" i="3"/>
  <c r="BS58" i="3"/>
  <c r="BQ79" i="3"/>
  <c r="BF79" i="3"/>
  <c r="BG79" i="3"/>
  <c r="BQ85" i="3"/>
  <c r="BF85" i="3"/>
  <c r="BG85" i="3"/>
  <c r="BQ91" i="3"/>
  <c r="BF91" i="3"/>
  <c r="BG91" i="3"/>
  <c r="BQ38" i="3"/>
  <c r="BF38" i="3"/>
  <c r="BG38" i="3"/>
  <c r="BE35" i="3"/>
  <c r="AT35" i="3"/>
  <c r="AU35" i="3"/>
  <c r="BQ24" i="3"/>
  <c r="BF24" i="3"/>
  <c r="BG24" i="3"/>
  <c r="BE19" i="3"/>
  <c r="AT19" i="3"/>
  <c r="AU19" i="3"/>
  <c r="BQ15" i="3"/>
  <c r="BF15" i="3"/>
  <c r="BG15" i="3"/>
  <c r="BE69" i="3"/>
  <c r="AT69" i="3"/>
  <c r="AU69" i="3"/>
  <c r="BQ71" i="3"/>
  <c r="BF71" i="3"/>
  <c r="BG71" i="3"/>
  <c r="AT43" i="3"/>
  <c r="BE29" i="3"/>
  <c r="AT29" i="3"/>
  <c r="AU29" i="3"/>
  <c r="BQ88" i="3"/>
  <c r="BF88" i="3"/>
  <c r="BG88" i="3"/>
  <c r="AT49" i="3"/>
  <c r="BE46" i="3"/>
  <c r="AT46" i="3"/>
  <c r="AU46" i="3"/>
  <c r="BE51" i="3"/>
  <c r="AT51" i="3"/>
  <c r="AU51" i="3"/>
  <c r="BQ60" i="3"/>
  <c r="BF60" i="3"/>
  <c r="BG60" i="3"/>
  <c r="AT33" i="3"/>
  <c r="BE32" i="3"/>
  <c r="AT32" i="3"/>
  <c r="AU32" i="3"/>
  <c r="AU93" i="3"/>
  <c r="BE93" i="3"/>
  <c r="BQ13" i="3"/>
  <c r="BF13" i="3"/>
  <c r="BG13" i="3"/>
  <c r="AT12" i="3"/>
  <c r="BE18" i="3"/>
  <c r="AT18" i="3"/>
  <c r="AU18" i="3"/>
  <c r="BQ16" i="3"/>
  <c r="BF16" i="3"/>
  <c r="BG16" i="3"/>
  <c r="BE63" i="3"/>
  <c r="AT63" i="3"/>
  <c r="AU63" i="3"/>
  <c r="AU30" i="3"/>
  <c r="AU50" i="3"/>
  <c r="AU81" i="3"/>
  <c r="AU43" i="3"/>
  <c r="AU49" i="3"/>
  <c r="AU33" i="3"/>
  <c r="AU12" i="3"/>
  <c r="AU11" i="3"/>
  <c r="BF36" i="4" l="1"/>
  <c r="BT18" i="4"/>
  <c r="BR18" i="4"/>
  <c r="BS18" i="4"/>
  <c r="BQ18" i="4"/>
  <c r="BU77" i="4"/>
  <c r="BV77" i="4"/>
  <c r="BU96" i="4"/>
  <c r="BV96" i="4"/>
  <c r="BV33" i="4"/>
  <c r="BU33" i="4"/>
  <c r="BP35" i="4"/>
  <c r="BE35" i="4"/>
  <c r="BF35" i="4"/>
  <c r="BP85" i="4"/>
  <c r="BE85" i="4"/>
  <c r="BF85" i="4"/>
  <c r="BP19" i="4"/>
  <c r="BE19" i="4"/>
  <c r="BF19" i="4"/>
  <c r="BP82" i="4"/>
  <c r="BE82" i="4"/>
  <c r="BF82" i="4"/>
  <c r="BP52" i="4"/>
  <c r="BE52" i="4"/>
  <c r="BF52" i="4"/>
  <c r="BP71" i="4"/>
  <c r="BE71" i="4"/>
  <c r="BF71" i="4"/>
  <c r="BP23" i="4"/>
  <c r="BE23" i="4"/>
  <c r="BF23" i="4"/>
  <c r="BP27" i="4"/>
  <c r="BE27" i="4"/>
  <c r="BF27" i="4"/>
  <c r="BP91" i="4"/>
  <c r="BE91" i="4"/>
  <c r="BF91" i="4"/>
  <c r="BP59" i="4"/>
  <c r="BE59" i="4"/>
  <c r="BF59" i="4"/>
  <c r="BS55" i="4"/>
  <c r="BQ55" i="4"/>
  <c r="BT55" i="4"/>
  <c r="BR55" i="4"/>
  <c r="BS54" i="4"/>
  <c r="BQ54" i="4"/>
  <c r="BT54" i="4"/>
  <c r="BR54" i="4"/>
  <c r="BP81" i="4"/>
  <c r="BE81" i="4"/>
  <c r="BF81" i="4"/>
  <c r="BP14" i="4"/>
  <c r="BE14" i="4"/>
  <c r="BF14" i="4"/>
  <c r="BP62" i="4"/>
  <c r="BE62" i="4"/>
  <c r="BF62" i="4"/>
  <c r="BS70" i="4"/>
  <c r="BQ70" i="4"/>
  <c r="BT70" i="4"/>
  <c r="BR70" i="4"/>
  <c r="BS58" i="4"/>
  <c r="BQ58" i="4"/>
  <c r="BT58" i="4"/>
  <c r="BR58" i="4"/>
  <c r="BP17" i="4"/>
  <c r="BE17" i="4"/>
  <c r="BF17" i="4"/>
  <c r="BE36" i="4"/>
  <c r="BP49" i="4"/>
  <c r="BE49" i="4"/>
  <c r="BF49" i="4"/>
  <c r="BP26" i="4"/>
  <c r="BE26" i="4"/>
  <c r="BF26" i="4"/>
  <c r="BT10" i="4"/>
  <c r="BR10" i="4"/>
  <c r="BS10" i="4"/>
  <c r="BQ10" i="4"/>
  <c r="BU64" i="4"/>
  <c r="BV64" i="4"/>
  <c r="BU21" i="4"/>
  <c r="BV21" i="4"/>
  <c r="BU93" i="4"/>
  <c r="BV93" i="4"/>
  <c r="BP74" i="4"/>
  <c r="BE74" i="4"/>
  <c r="BF74" i="4"/>
  <c r="BP45" i="4"/>
  <c r="BE45" i="4"/>
  <c r="BF45" i="4"/>
  <c r="BP75" i="4"/>
  <c r="BE75" i="4"/>
  <c r="BF75" i="4"/>
  <c r="BP12" i="4"/>
  <c r="BE12" i="4"/>
  <c r="BF12" i="4"/>
  <c r="BP25" i="4"/>
  <c r="BE25" i="4"/>
  <c r="BF25" i="4"/>
  <c r="BP76" i="4"/>
  <c r="BE76" i="4"/>
  <c r="BF76" i="4"/>
  <c r="BS84" i="4"/>
  <c r="BQ84" i="4"/>
  <c r="BT84" i="4"/>
  <c r="BR84" i="4"/>
  <c r="BS67" i="4"/>
  <c r="BQ67" i="4"/>
  <c r="BT67" i="4"/>
  <c r="BR67" i="4"/>
  <c r="BP90" i="4"/>
  <c r="BE90" i="4"/>
  <c r="BF90" i="4"/>
  <c r="BP47" i="4"/>
  <c r="BE47" i="4"/>
  <c r="BF47" i="4"/>
  <c r="BS66" i="4"/>
  <c r="BQ66" i="4"/>
  <c r="BT66" i="4"/>
  <c r="BR66" i="4"/>
  <c r="BS89" i="4"/>
  <c r="BQ89" i="4"/>
  <c r="BR89" i="4"/>
  <c r="BT89" i="4"/>
  <c r="BS56" i="4"/>
  <c r="BQ56" i="4"/>
  <c r="BR56" i="4"/>
  <c r="BT56" i="4"/>
  <c r="BP15" i="4"/>
  <c r="BE15" i="4"/>
  <c r="BF15" i="4"/>
  <c r="BP60" i="4"/>
  <c r="BE60" i="4"/>
  <c r="BF60" i="4"/>
  <c r="BP73" i="4"/>
  <c r="BE73" i="4"/>
  <c r="BF73" i="4"/>
  <c r="BP83" i="4"/>
  <c r="BE83" i="4"/>
  <c r="BF83" i="4"/>
  <c r="BP24" i="4"/>
  <c r="BE24" i="4"/>
  <c r="BF24" i="4"/>
  <c r="BT22" i="4"/>
  <c r="BR22" i="4"/>
  <c r="BS22" i="4"/>
  <c r="BQ22" i="4"/>
  <c r="BS99" i="4"/>
  <c r="BT99" i="4"/>
  <c r="BR99" i="4"/>
  <c r="BS48" i="4"/>
  <c r="BQ48" i="4"/>
  <c r="BT48" i="4"/>
  <c r="BR48" i="4"/>
  <c r="BT29" i="4"/>
  <c r="BR29" i="4"/>
  <c r="BS29" i="4"/>
  <c r="BQ29" i="4"/>
  <c r="BP43" i="4"/>
  <c r="BE43" i="4"/>
  <c r="BF43" i="4"/>
  <c r="BS32" i="4"/>
  <c r="BQ32" i="4"/>
  <c r="BR32" i="4"/>
  <c r="BT32" i="4"/>
  <c r="BS61" i="4"/>
  <c r="BQ61" i="4"/>
  <c r="BR61" i="4"/>
  <c r="BT61" i="4"/>
  <c r="BS92" i="4"/>
  <c r="BQ92" i="4"/>
  <c r="BR92" i="4"/>
  <c r="BT92" i="4"/>
  <c r="BS50" i="4"/>
  <c r="BQ50" i="4"/>
  <c r="BR50" i="4"/>
  <c r="BT50" i="4"/>
  <c r="BS86" i="4"/>
  <c r="BQ86" i="4"/>
  <c r="BR86" i="4"/>
  <c r="BT86" i="4"/>
  <c r="BS87" i="4"/>
  <c r="BQ87" i="4"/>
  <c r="BR87" i="4"/>
  <c r="BT87" i="4"/>
  <c r="BS44" i="4"/>
  <c r="BQ44" i="4"/>
  <c r="BR44" i="4"/>
  <c r="BT44" i="4"/>
  <c r="BS53" i="4"/>
  <c r="BQ53" i="4"/>
  <c r="BR53" i="4"/>
  <c r="BT53" i="4"/>
  <c r="BP20" i="4"/>
  <c r="BE20" i="4"/>
  <c r="BF20" i="4"/>
  <c r="BP80" i="4"/>
  <c r="BE80" i="4"/>
  <c r="BF80" i="4"/>
  <c r="BP13" i="4"/>
  <c r="BE13" i="4"/>
  <c r="BF13" i="4"/>
  <c r="BS63" i="4"/>
  <c r="BQ63" i="4"/>
  <c r="BR63" i="4"/>
  <c r="BT63" i="4"/>
  <c r="BS37" i="4"/>
  <c r="BQ37" i="4"/>
  <c r="BR37" i="4"/>
  <c r="BT37" i="4"/>
  <c r="BS34" i="4"/>
  <c r="BQ34" i="4"/>
  <c r="BT34" i="4"/>
  <c r="BR34" i="4"/>
  <c r="BS36" i="4"/>
  <c r="BQ36" i="4"/>
  <c r="BR36" i="4"/>
  <c r="BT36" i="4"/>
  <c r="BS31" i="4"/>
  <c r="BQ31" i="4"/>
  <c r="BR31" i="4"/>
  <c r="BT31" i="4"/>
  <c r="BT11" i="4"/>
  <c r="BR11" i="4"/>
  <c r="BS11" i="4"/>
  <c r="BQ11" i="4"/>
  <c r="BS57" i="4"/>
  <c r="BQ57" i="4"/>
  <c r="BR57" i="4"/>
  <c r="BT57" i="4"/>
  <c r="BT46" i="4"/>
  <c r="BR46" i="4"/>
  <c r="BS46" i="4"/>
  <c r="BQ46" i="4"/>
  <c r="BS41" i="4"/>
  <c r="BQ41" i="4"/>
  <c r="BT41" i="4"/>
  <c r="BR41" i="4"/>
  <c r="BS72" i="4"/>
  <c r="BQ72" i="4"/>
  <c r="BT72" i="4"/>
  <c r="BR72" i="4"/>
  <c r="BS65" i="4"/>
  <c r="BQ65" i="4"/>
  <c r="BT65" i="4"/>
  <c r="BR65" i="4"/>
  <c r="BS38" i="4"/>
  <c r="BQ38" i="4"/>
  <c r="BT38" i="4"/>
  <c r="BR38" i="4"/>
  <c r="BS28" i="4"/>
  <c r="BQ28" i="4"/>
  <c r="BT28" i="4"/>
  <c r="BR28" i="4"/>
  <c r="BS94" i="4"/>
  <c r="BQ94" i="4"/>
  <c r="BT94" i="4"/>
  <c r="BR94" i="4"/>
  <c r="BS79" i="4"/>
  <c r="BQ79" i="4"/>
  <c r="BT79" i="4"/>
  <c r="BR79" i="4"/>
  <c r="BS16" i="4"/>
  <c r="BQ16" i="4"/>
  <c r="BT16" i="4"/>
  <c r="BR16" i="4"/>
  <c r="BS95" i="4"/>
  <c r="BQ95" i="4"/>
  <c r="BT95" i="4"/>
  <c r="BR95" i="4"/>
  <c r="BS39" i="4"/>
  <c r="BQ39" i="4"/>
  <c r="BT39" i="4"/>
  <c r="BR39" i="4"/>
  <c r="BP40" i="4"/>
  <c r="BE40" i="4"/>
  <c r="BF40" i="4"/>
  <c r="BF42" i="4"/>
  <c r="BP42" i="4"/>
  <c r="BE42" i="4"/>
  <c r="BP68" i="4"/>
  <c r="BE68" i="4"/>
  <c r="BF68" i="4"/>
  <c r="BP78" i="4"/>
  <c r="BE78" i="4"/>
  <c r="BF78" i="4"/>
  <c r="BS30" i="4"/>
  <c r="BQ30" i="4"/>
  <c r="BR30" i="4"/>
  <c r="BT30" i="4"/>
  <c r="BS51" i="4"/>
  <c r="BQ51" i="4"/>
  <c r="BR51" i="4"/>
  <c r="BT51" i="4"/>
  <c r="BS88" i="4"/>
  <c r="BQ88" i="4"/>
  <c r="BR88" i="4"/>
  <c r="BT88" i="4"/>
  <c r="BU16" i="3"/>
  <c r="BS16" i="3"/>
  <c r="BT16" i="3"/>
  <c r="BR16" i="3"/>
  <c r="BQ93" i="3"/>
  <c r="BF93" i="3"/>
  <c r="BG93" i="3"/>
  <c r="BG32" i="3"/>
  <c r="BQ32" i="3"/>
  <c r="BF32" i="3"/>
  <c r="BU60" i="3"/>
  <c r="BS60" i="3"/>
  <c r="BT60" i="3"/>
  <c r="BR60" i="3"/>
  <c r="BG46" i="3"/>
  <c r="BQ46" i="3"/>
  <c r="BF46" i="3"/>
  <c r="BU88" i="3"/>
  <c r="BS88" i="3"/>
  <c r="BT88" i="3"/>
  <c r="BR88" i="3"/>
  <c r="BG69" i="3"/>
  <c r="BQ69" i="3"/>
  <c r="BF69" i="3"/>
  <c r="BG19" i="3"/>
  <c r="BQ19" i="3"/>
  <c r="BF19" i="3"/>
  <c r="BG35" i="3"/>
  <c r="BQ35" i="3"/>
  <c r="BF35" i="3"/>
  <c r="BU91" i="3"/>
  <c r="BS91" i="3"/>
  <c r="BT91" i="3"/>
  <c r="BR91" i="3"/>
  <c r="BU79" i="3"/>
  <c r="BS79" i="3"/>
  <c r="BT79" i="3"/>
  <c r="BR79" i="3"/>
  <c r="BV58" i="3"/>
  <c r="BW58" i="3"/>
  <c r="BV42" i="3"/>
  <c r="BW42" i="3"/>
  <c r="BV72" i="3"/>
  <c r="BW72" i="3"/>
  <c r="BV61" i="3"/>
  <c r="BW61" i="3"/>
  <c r="BU28" i="3"/>
  <c r="BS28" i="3"/>
  <c r="BT28" i="3"/>
  <c r="BR28" i="3"/>
  <c r="BG86" i="3"/>
  <c r="BQ86" i="3"/>
  <c r="BF86" i="3"/>
  <c r="BU80" i="3"/>
  <c r="BS80" i="3"/>
  <c r="BT80" i="3"/>
  <c r="BR80" i="3"/>
  <c r="BQ65" i="3"/>
  <c r="BF65" i="3"/>
  <c r="BG65" i="3"/>
  <c r="BU48" i="3"/>
  <c r="BS48" i="3"/>
  <c r="BT48" i="3"/>
  <c r="BR48" i="3"/>
  <c r="BU21" i="3"/>
  <c r="BS21" i="3"/>
  <c r="BT21" i="3"/>
  <c r="BR21" i="3"/>
  <c r="BV34" i="3"/>
  <c r="BW34" i="3"/>
  <c r="BV95" i="3"/>
  <c r="BW95" i="3"/>
  <c r="BV78" i="3"/>
  <c r="BW78" i="3"/>
  <c r="BU73" i="3"/>
  <c r="BS73" i="3"/>
  <c r="BT73" i="3"/>
  <c r="BR73" i="3"/>
  <c r="BG14" i="3"/>
  <c r="BQ14" i="3"/>
  <c r="BF14" i="3"/>
  <c r="BG20" i="3"/>
  <c r="BQ20" i="3"/>
  <c r="BF20" i="3"/>
  <c r="BG25" i="3"/>
  <c r="BQ25" i="3"/>
  <c r="BF25" i="3"/>
  <c r="BG54" i="3"/>
  <c r="BQ54" i="3"/>
  <c r="BF54" i="3"/>
  <c r="BG87" i="3"/>
  <c r="BQ87" i="3"/>
  <c r="BF87" i="3"/>
  <c r="BG77" i="3"/>
  <c r="BQ77" i="3"/>
  <c r="BF77" i="3"/>
  <c r="BG27" i="3"/>
  <c r="BQ27" i="3"/>
  <c r="BF27" i="3"/>
  <c r="BU83" i="3"/>
  <c r="BS83" i="3"/>
  <c r="BT83" i="3"/>
  <c r="BR83" i="3"/>
  <c r="BU70" i="3"/>
  <c r="BS70" i="3"/>
  <c r="BT70" i="3"/>
  <c r="BR70" i="3"/>
  <c r="BT23" i="3"/>
  <c r="BR23" i="3"/>
  <c r="BS23" i="3"/>
  <c r="BU23" i="3"/>
  <c r="BQ66" i="3"/>
  <c r="BF66" i="3"/>
  <c r="BG66" i="3"/>
  <c r="BU68" i="3"/>
  <c r="BS68" i="3"/>
  <c r="BT68" i="3"/>
  <c r="BR68" i="3"/>
  <c r="BG26" i="3"/>
  <c r="BQ26" i="3"/>
  <c r="BF26" i="3"/>
  <c r="BU22" i="3"/>
  <c r="BS22" i="3"/>
  <c r="BT22" i="3"/>
  <c r="BR22" i="3"/>
  <c r="BU56" i="3"/>
  <c r="BS56" i="3"/>
  <c r="BT56" i="3"/>
  <c r="BR56" i="3"/>
  <c r="BU94" i="3"/>
  <c r="BS94" i="3"/>
  <c r="BT94" i="3"/>
  <c r="BR94" i="3"/>
  <c r="BU92" i="3"/>
  <c r="BS92" i="3"/>
  <c r="BT92" i="3"/>
  <c r="BR92" i="3"/>
  <c r="BU10" i="3"/>
  <c r="BS10" i="3"/>
  <c r="BT10" i="3"/>
  <c r="BR10" i="3"/>
  <c r="BG40" i="3"/>
  <c r="BQ40" i="3"/>
  <c r="BF40" i="3"/>
  <c r="BG62" i="3"/>
  <c r="BQ62" i="3"/>
  <c r="BF62" i="3"/>
  <c r="BG63" i="3"/>
  <c r="BQ63" i="3"/>
  <c r="BF63" i="3"/>
  <c r="BG18" i="3"/>
  <c r="BQ18" i="3"/>
  <c r="BF18" i="3"/>
  <c r="BU13" i="3"/>
  <c r="BS13" i="3"/>
  <c r="BT13" i="3"/>
  <c r="BR13" i="3"/>
  <c r="BG51" i="3"/>
  <c r="BQ51" i="3"/>
  <c r="BF51" i="3"/>
  <c r="BG29" i="3"/>
  <c r="BQ29" i="3"/>
  <c r="BF29" i="3"/>
  <c r="BU71" i="3"/>
  <c r="BS71" i="3"/>
  <c r="BT71" i="3"/>
  <c r="BR71" i="3"/>
  <c r="BU15" i="3"/>
  <c r="BS15" i="3"/>
  <c r="BT15" i="3"/>
  <c r="BR15" i="3"/>
  <c r="BU24" i="3"/>
  <c r="BS24" i="3"/>
  <c r="BT24" i="3"/>
  <c r="BR24" i="3"/>
  <c r="BU38" i="3"/>
  <c r="BS38" i="3"/>
  <c r="BT38" i="3"/>
  <c r="BR38" i="3"/>
  <c r="BU85" i="3"/>
  <c r="BS85" i="3"/>
  <c r="BT85" i="3"/>
  <c r="BR85" i="3"/>
  <c r="BU74" i="3"/>
  <c r="BS74" i="3"/>
  <c r="BT74" i="3"/>
  <c r="BR74" i="3"/>
  <c r="BG59" i="3"/>
  <c r="BQ59" i="3"/>
  <c r="BF59" i="3"/>
  <c r="BG39" i="3"/>
  <c r="BQ39" i="3"/>
  <c r="BF39" i="3"/>
  <c r="BU37" i="3"/>
  <c r="BS37" i="3"/>
  <c r="BT37" i="3"/>
  <c r="BR37" i="3"/>
  <c r="BG75" i="3"/>
  <c r="BQ75" i="3"/>
  <c r="BF75" i="3"/>
  <c r="BU31" i="3"/>
  <c r="BS31" i="3"/>
  <c r="BT31" i="3"/>
  <c r="BR31" i="3"/>
  <c r="BU84" i="3"/>
  <c r="BS84" i="3"/>
  <c r="BT84" i="3"/>
  <c r="BR84" i="3"/>
  <c r="BG47" i="3"/>
  <c r="BQ47" i="3"/>
  <c r="BF47" i="3"/>
  <c r="BU11" i="3"/>
  <c r="BS11" i="3"/>
  <c r="BT11" i="3"/>
  <c r="BR11" i="3"/>
  <c r="BU12" i="3"/>
  <c r="BS12" i="3"/>
  <c r="BT12" i="3"/>
  <c r="BR12" i="3"/>
  <c r="BU33" i="3"/>
  <c r="BS33" i="3"/>
  <c r="BT33" i="3"/>
  <c r="BR33" i="3"/>
  <c r="BU49" i="3"/>
  <c r="BS49" i="3"/>
  <c r="BT49" i="3"/>
  <c r="BR49" i="3"/>
  <c r="BU43" i="3"/>
  <c r="BS43" i="3"/>
  <c r="BT43" i="3"/>
  <c r="BR43" i="3"/>
  <c r="BU81" i="3"/>
  <c r="BS81" i="3"/>
  <c r="BT81" i="3"/>
  <c r="BR81" i="3"/>
  <c r="BU50" i="3"/>
  <c r="BS50" i="3"/>
  <c r="BT50" i="3"/>
  <c r="BR50" i="3"/>
  <c r="BU30" i="3"/>
  <c r="BS30" i="3"/>
  <c r="BR30" i="3"/>
  <c r="BT30" i="3"/>
  <c r="BU45" i="3"/>
  <c r="BS45" i="3"/>
  <c r="BT45" i="3"/>
  <c r="BR45" i="3"/>
  <c r="BU36" i="3"/>
  <c r="BS36" i="3"/>
  <c r="BT36" i="3"/>
  <c r="BR36" i="3"/>
  <c r="BV96" i="3"/>
  <c r="BW96" i="3"/>
  <c r="BV53" i="3"/>
  <c r="BW53" i="3"/>
  <c r="BV55" i="3"/>
  <c r="BW55" i="3"/>
  <c r="BV44" i="3"/>
  <c r="BW44" i="3"/>
  <c r="BG17" i="3"/>
  <c r="BQ17" i="3"/>
  <c r="BF17" i="3"/>
  <c r="BG76" i="3"/>
  <c r="BQ76" i="3"/>
  <c r="BF76" i="3"/>
  <c r="BG90" i="3"/>
  <c r="BQ90" i="3"/>
  <c r="BF90" i="3"/>
  <c r="BG52" i="3"/>
  <c r="BQ52" i="3"/>
  <c r="BF52" i="3"/>
  <c r="BU57" i="3"/>
  <c r="BS57" i="3"/>
  <c r="BT57" i="3"/>
  <c r="BR57" i="3"/>
  <c r="BV67" i="3"/>
  <c r="BW67" i="3"/>
  <c r="BV41" i="3"/>
  <c r="BW41" i="3"/>
  <c r="BU89" i="3"/>
  <c r="BS89" i="3"/>
  <c r="BT89" i="3"/>
  <c r="BR89" i="3"/>
  <c r="BG82" i="3"/>
  <c r="BQ82" i="3"/>
  <c r="BF82" i="3"/>
  <c r="BG64" i="3"/>
  <c r="BQ64" i="3"/>
  <c r="BF64" i="3"/>
  <c r="BV99" i="4" l="1"/>
  <c r="BU99" i="4"/>
  <c r="BT68" i="4"/>
  <c r="BR68" i="4"/>
  <c r="BQ68" i="4"/>
  <c r="BS68" i="4"/>
  <c r="BS42" i="4"/>
  <c r="BQ42" i="4"/>
  <c r="BT42" i="4"/>
  <c r="BR42" i="4"/>
  <c r="BT40" i="4"/>
  <c r="BR40" i="4"/>
  <c r="BS40" i="4"/>
  <c r="BQ40" i="4"/>
  <c r="BU39" i="4"/>
  <c r="BV39" i="4"/>
  <c r="BU95" i="4"/>
  <c r="BV95" i="4"/>
  <c r="BU16" i="4"/>
  <c r="BV16" i="4"/>
  <c r="BU79" i="4"/>
  <c r="BV79" i="4"/>
  <c r="BU94" i="4"/>
  <c r="BV94" i="4"/>
  <c r="BU28" i="4"/>
  <c r="BV28" i="4"/>
  <c r="BU38" i="4"/>
  <c r="BV38" i="4"/>
  <c r="BU65" i="4"/>
  <c r="BV65" i="4"/>
  <c r="BU72" i="4"/>
  <c r="BV72" i="4"/>
  <c r="BU41" i="4"/>
  <c r="BV41" i="4"/>
  <c r="BV46" i="4"/>
  <c r="BU46" i="4"/>
  <c r="BV11" i="4"/>
  <c r="BU11" i="4"/>
  <c r="BU34" i="4"/>
  <c r="BV34" i="4"/>
  <c r="BT80" i="4"/>
  <c r="BR80" i="4"/>
  <c r="BQ80" i="4"/>
  <c r="BS80" i="4"/>
  <c r="BU53" i="4"/>
  <c r="BV53" i="4"/>
  <c r="BU44" i="4"/>
  <c r="BV44" i="4"/>
  <c r="BU87" i="4"/>
  <c r="BV87" i="4"/>
  <c r="BU86" i="4"/>
  <c r="BV86" i="4"/>
  <c r="BU50" i="4"/>
  <c r="BV50" i="4"/>
  <c r="BU92" i="4"/>
  <c r="BV92" i="4"/>
  <c r="BU61" i="4"/>
  <c r="BV61" i="4"/>
  <c r="BU32" i="4"/>
  <c r="BV32" i="4"/>
  <c r="BT43" i="4"/>
  <c r="BR43" i="4"/>
  <c r="BQ43" i="4"/>
  <c r="BS43" i="4"/>
  <c r="BV29" i="4"/>
  <c r="BU29" i="4"/>
  <c r="BU48" i="4"/>
  <c r="BV48" i="4"/>
  <c r="BT24" i="4"/>
  <c r="BR24" i="4"/>
  <c r="BQ24" i="4"/>
  <c r="BS24" i="4"/>
  <c r="BT73" i="4"/>
  <c r="BR73" i="4"/>
  <c r="BS73" i="4"/>
  <c r="BQ73" i="4"/>
  <c r="BT15" i="4"/>
  <c r="BR15" i="4"/>
  <c r="BQ15" i="4"/>
  <c r="BS15" i="4"/>
  <c r="BU66" i="4"/>
  <c r="BV66" i="4"/>
  <c r="BT90" i="4"/>
  <c r="BR90" i="4"/>
  <c r="BQ90" i="4"/>
  <c r="BS90" i="4"/>
  <c r="BU67" i="4"/>
  <c r="BV67" i="4"/>
  <c r="BU84" i="4"/>
  <c r="BV84" i="4"/>
  <c r="BT25" i="4"/>
  <c r="BR25" i="4"/>
  <c r="BQ25" i="4"/>
  <c r="BS25" i="4"/>
  <c r="BT75" i="4"/>
  <c r="BR75" i="4"/>
  <c r="BQ75" i="4"/>
  <c r="BS75" i="4"/>
  <c r="BT74" i="4"/>
  <c r="BR74" i="4"/>
  <c r="BS74" i="4"/>
  <c r="BQ74" i="4"/>
  <c r="BV10" i="4"/>
  <c r="BU10" i="4"/>
  <c r="BT49" i="4"/>
  <c r="BR49" i="4"/>
  <c r="BS49" i="4"/>
  <c r="BQ49" i="4"/>
  <c r="BT17" i="4"/>
  <c r="BR17" i="4"/>
  <c r="BS17" i="4"/>
  <c r="BQ17" i="4"/>
  <c r="BU58" i="4"/>
  <c r="BV58" i="4"/>
  <c r="BU70" i="4"/>
  <c r="BV70" i="4"/>
  <c r="BT14" i="4"/>
  <c r="BR14" i="4"/>
  <c r="BS14" i="4"/>
  <c r="BQ14" i="4"/>
  <c r="BT59" i="4"/>
  <c r="BR59" i="4"/>
  <c r="BS59" i="4"/>
  <c r="BQ59" i="4"/>
  <c r="BT27" i="4"/>
  <c r="BR27" i="4"/>
  <c r="BS27" i="4"/>
  <c r="BQ27" i="4"/>
  <c r="BT71" i="4"/>
  <c r="BR71" i="4"/>
  <c r="BQ71" i="4"/>
  <c r="BS71" i="4"/>
  <c r="BT82" i="4"/>
  <c r="BR82" i="4"/>
  <c r="BS82" i="4"/>
  <c r="BQ82" i="4"/>
  <c r="BT85" i="4"/>
  <c r="BR85" i="4"/>
  <c r="BS85" i="4"/>
  <c r="BQ85" i="4"/>
  <c r="BU88" i="4"/>
  <c r="BV88" i="4"/>
  <c r="BU51" i="4"/>
  <c r="BV51" i="4"/>
  <c r="BU30" i="4"/>
  <c r="BV30" i="4"/>
  <c r="BT78" i="4"/>
  <c r="BR78" i="4"/>
  <c r="BQ78" i="4"/>
  <c r="BS78" i="4"/>
  <c r="BU57" i="4"/>
  <c r="BV57" i="4"/>
  <c r="BU31" i="4"/>
  <c r="BV31" i="4"/>
  <c r="BU36" i="4"/>
  <c r="BV36" i="4"/>
  <c r="BU37" i="4"/>
  <c r="BV37" i="4"/>
  <c r="BU63" i="4"/>
  <c r="BV63" i="4"/>
  <c r="BT13" i="4"/>
  <c r="BR13" i="4"/>
  <c r="BQ13" i="4"/>
  <c r="BS13" i="4"/>
  <c r="BT20" i="4"/>
  <c r="BR20" i="4"/>
  <c r="BQ20" i="4"/>
  <c r="BS20" i="4"/>
  <c r="BV22" i="4"/>
  <c r="BU22" i="4"/>
  <c r="BT83" i="4"/>
  <c r="BR83" i="4"/>
  <c r="BS83" i="4"/>
  <c r="BQ83" i="4"/>
  <c r="BT60" i="4"/>
  <c r="BR60" i="4"/>
  <c r="BS60" i="4"/>
  <c r="BQ60" i="4"/>
  <c r="BU56" i="4"/>
  <c r="BV56" i="4"/>
  <c r="BU89" i="4"/>
  <c r="BV89" i="4"/>
  <c r="BT47" i="4"/>
  <c r="BR47" i="4"/>
  <c r="BQ47" i="4"/>
  <c r="BS47" i="4"/>
  <c r="BT76" i="4"/>
  <c r="BR76" i="4"/>
  <c r="BQ76" i="4"/>
  <c r="BS76" i="4"/>
  <c r="BT12" i="4"/>
  <c r="BR12" i="4"/>
  <c r="BQ12" i="4"/>
  <c r="BS12" i="4"/>
  <c r="BT45" i="4"/>
  <c r="BR45" i="4"/>
  <c r="BQ45" i="4"/>
  <c r="BS45" i="4"/>
  <c r="BR26" i="4"/>
  <c r="BT26" i="4"/>
  <c r="BQ26" i="4"/>
  <c r="BT62" i="4"/>
  <c r="BR62" i="4"/>
  <c r="BS62" i="4"/>
  <c r="BQ62" i="4"/>
  <c r="BT81" i="4"/>
  <c r="BR81" i="4"/>
  <c r="BQ81" i="4"/>
  <c r="BS81" i="4"/>
  <c r="BU54" i="4"/>
  <c r="BV54" i="4"/>
  <c r="BU55" i="4"/>
  <c r="BV55" i="4"/>
  <c r="BT91" i="4"/>
  <c r="BR91" i="4"/>
  <c r="BS91" i="4"/>
  <c r="BQ91" i="4"/>
  <c r="BT23" i="4"/>
  <c r="BR23" i="4"/>
  <c r="BS23" i="4"/>
  <c r="BQ23" i="4"/>
  <c r="BT52" i="4"/>
  <c r="BR52" i="4"/>
  <c r="BS52" i="4"/>
  <c r="BQ52" i="4"/>
  <c r="BT19" i="4"/>
  <c r="BR19" i="4"/>
  <c r="BS19" i="4"/>
  <c r="BQ19" i="4"/>
  <c r="BT35" i="4"/>
  <c r="BR35" i="4"/>
  <c r="BS35" i="4"/>
  <c r="BQ35" i="4"/>
  <c r="BV18" i="4"/>
  <c r="BU18" i="4"/>
  <c r="BU64" i="3"/>
  <c r="BR64" i="3"/>
  <c r="BS64" i="3"/>
  <c r="BW89" i="3"/>
  <c r="BV89" i="3"/>
  <c r="BW57" i="3"/>
  <c r="BV57" i="3"/>
  <c r="BT52" i="3"/>
  <c r="BR52" i="3"/>
  <c r="BU52" i="3"/>
  <c r="BS52" i="3"/>
  <c r="BT76" i="3"/>
  <c r="BR76" i="3"/>
  <c r="BU76" i="3"/>
  <c r="BS76" i="3"/>
  <c r="BW36" i="3"/>
  <c r="BV36" i="3"/>
  <c r="BW45" i="3"/>
  <c r="BV45" i="3"/>
  <c r="BW30" i="3"/>
  <c r="BV30" i="3"/>
  <c r="BW50" i="3"/>
  <c r="BV50" i="3"/>
  <c r="BW81" i="3"/>
  <c r="BV81" i="3"/>
  <c r="BW43" i="3"/>
  <c r="BV43" i="3"/>
  <c r="BW49" i="3"/>
  <c r="BV49" i="3"/>
  <c r="BW33" i="3"/>
  <c r="BV33" i="3"/>
  <c r="BW12" i="3"/>
  <c r="BV12" i="3"/>
  <c r="BW11" i="3"/>
  <c r="BV11" i="3"/>
  <c r="BT47" i="3"/>
  <c r="BR47" i="3"/>
  <c r="BU47" i="3"/>
  <c r="BS47" i="3"/>
  <c r="BW37" i="3"/>
  <c r="BV37" i="3"/>
  <c r="BT39" i="3"/>
  <c r="BR39" i="3"/>
  <c r="BU39" i="3"/>
  <c r="BS39" i="3"/>
  <c r="BW74" i="3"/>
  <c r="BV74" i="3"/>
  <c r="BW85" i="3"/>
  <c r="BV85" i="3"/>
  <c r="BW38" i="3"/>
  <c r="BV38" i="3"/>
  <c r="BW24" i="3"/>
  <c r="BV24" i="3"/>
  <c r="BW15" i="3"/>
  <c r="BV15" i="3"/>
  <c r="BW71" i="3"/>
  <c r="BV71" i="3"/>
  <c r="BT29" i="3"/>
  <c r="BR29" i="3"/>
  <c r="BU29" i="3"/>
  <c r="BS29" i="3"/>
  <c r="BW13" i="3"/>
  <c r="BV13" i="3"/>
  <c r="BT18" i="3"/>
  <c r="BR18" i="3"/>
  <c r="BU18" i="3"/>
  <c r="BS18" i="3"/>
  <c r="BT62" i="3"/>
  <c r="BR62" i="3"/>
  <c r="BU62" i="3"/>
  <c r="BS62" i="3"/>
  <c r="BW10" i="3"/>
  <c r="BV10" i="3"/>
  <c r="BW92" i="3"/>
  <c r="BV92" i="3"/>
  <c r="BW94" i="3"/>
  <c r="BV94" i="3"/>
  <c r="BW56" i="3"/>
  <c r="BV56" i="3"/>
  <c r="BW22" i="3"/>
  <c r="BV22" i="3"/>
  <c r="BT26" i="3"/>
  <c r="BR26" i="3"/>
  <c r="BU26" i="3"/>
  <c r="BS26" i="3"/>
  <c r="BU66" i="3"/>
  <c r="BS66" i="3"/>
  <c r="BT66" i="3"/>
  <c r="BR66" i="3"/>
  <c r="BW70" i="3"/>
  <c r="BV70" i="3"/>
  <c r="BW83" i="3"/>
  <c r="BV83" i="3"/>
  <c r="BT27" i="3"/>
  <c r="BR27" i="3"/>
  <c r="BU27" i="3"/>
  <c r="BS27" i="3"/>
  <c r="BT87" i="3"/>
  <c r="BR87" i="3"/>
  <c r="BU87" i="3"/>
  <c r="BS87" i="3"/>
  <c r="BT25" i="3"/>
  <c r="BR25" i="3"/>
  <c r="BU25" i="3"/>
  <c r="BS25" i="3"/>
  <c r="BT14" i="3"/>
  <c r="BR14" i="3"/>
  <c r="BU14" i="3"/>
  <c r="BS14" i="3"/>
  <c r="BU65" i="3"/>
  <c r="BS65" i="3"/>
  <c r="BR65" i="3"/>
  <c r="BT65" i="3"/>
  <c r="BW80" i="3"/>
  <c r="BV80" i="3"/>
  <c r="BT86" i="3"/>
  <c r="BR86" i="3"/>
  <c r="BU86" i="3"/>
  <c r="BS86" i="3"/>
  <c r="BT19" i="3"/>
  <c r="BR19" i="3"/>
  <c r="BU19" i="3"/>
  <c r="BS19" i="3"/>
  <c r="BW88" i="3"/>
  <c r="BV88" i="3"/>
  <c r="BT46" i="3"/>
  <c r="BR46" i="3"/>
  <c r="BU46" i="3"/>
  <c r="BS46" i="3"/>
  <c r="BT82" i="3"/>
  <c r="BR82" i="3"/>
  <c r="BU82" i="3"/>
  <c r="BS82" i="3"/>
  <c r="BT90" i="3"/>
  <c r="BR90" i="3"/>
  <c r="BU90" i="3"/>
  <c r="BS90" i="3"/>
  <c r="BT17" i="3"/>
  <c r="BR17" i="3"/>
  <c r="BU17" i="3"/>
  <c r="BS17" i="3"/>
  <c r="BW84" i="3"/>
  <c r="BV84" i="3"/>
  <c r="BW31" i="3"/>
  <c r="BV31" i="3"/>
  <c r="BT75" i="3"/>
  <c r="BR75" i="3"/>
  <c r="BU75" i="3"/>
  <c r="BS75" i="3"/>
  <c r="BT59" i="3"/>
  <c r="BR59" i="3"/>
  <c r="BU59" i="3"/>
  <c r="BS59" i="3"/>
  <c r="BT51" i="3"/>
  <c r="BR51" i="3"/>
  <c r="BU51" i="3"/>
  <c r="BS51" i="3"/>
  <c r="BT63" i="3"/>
  <c r="BR63" i="3"/>
  <c r="BU63" i="3"/>
  <c r="BS63" i="3"/>
  <c r="BT40" i="3"/>
  <c r="BR40" i="3"/>
  <c r="BU40" i="3"/>
  <c r="BS40" i="3"/>
  <c r="BW68" i="3"/>
  <c r="BV68" i="3"/>
  <c r="BV23" i="3"/>
  <c r="BW23" i="3"/>
  <c r="BT77" i="3"/>
  <c r="BR77" i="3"/>
  <c r="BU77" i="3"/>
  <c r="BS77" i="3"/>
  <c r="BT54" i="3"/>
  <c r="BR54" i="3"/>
  <c r="BU54" i="3"/>
  <c r="BS54" i="3"/>
  <c r="BT20" i="3"/>
  <c r="BR20" i="3"/>
  <c r="BU20" i="3"/>
  <c r="BS20" i="3"/>
  <c r="BW73" i="3"/>
  <c r="BV73" i="3"/>
  <c r="BW21" i="3"/>
  <c r="BV21" i="3"/>
  <c r="BW48" i="3"/>
  <c r="BV48" i="3"/>
  <c r="BW28" i="3"/>
  <c r="BV28" i="3"/>
  <c r="BW79" i="3"/>
  <c r="BV79" i="3"/>
  <c r="BW91" i="3"/>
  <c r="BV91" i="3"/>
  <c r="BT35" i="3"/>
  <c r="BR35" i="3"/>
  <c r="BU35" i="3"/>
  <c r="BS35" i="3"/>
  <c r="BT69" i="3"/>
  <c r="BR69" i="3"/>
  <c r="BU69" i="3"/>
  <c r="BS69" i="3"/>
  <c r="BW60" i="3"/>
  <c r="BV60" i="3"/>
  <c r="BT32" i="3"/>
  <c r="BR32" i="3"/>
  <c r="BU32" i="3"/>
  <c r="BS32" i="3"/>
  <c r="BT93" i="3"/>
  <c r="BU93" i="3"/>
  <c r="BW93" i="3" s="1"/>
  <c r="BS93" i="3"/>
  <c r="BW16" i="3"/>
  <c r="BV16" i="3"/>
  <c r="BV35" i="4" l="1"/>
  <c r="BU35" i="4"/>
  <c r="BV19" i="4"/>
  <c r="BU19" i="4"/>
  <c r="BV52" i="4"/>
  <c r="BU52" i="4"/>
  <c r="BV23" i="4"/>
  <c r="BU23" i="4"/>
  <c r="BV91" i="4"/>
  <c r="BU91" i="4"/>
  <c r="BV81" i="4"/>
  <c r="BU81" i="4"/>
  <c r="BV62" i="4"/>
  <c r="BU62" i="4"/>
  <c r="BU26" i="4"/>
  <c r="BV26" i="4"/>
  <c r="BV45" i="4"/>
  <c r="BU45" i="4"/>
  <c r="BV12" i="4"/>
  <c r="BU12" i="4"/>
  <c r="BV76" i="4"/>
  <c r="BU76" i="4"/>
  <c r="BV47" i="4"/>
  <c r="BU47" i="4"/>
  <c r="BV60" i="4"/>
  <c r="BU60" i="4"/>
  <c r="BV83" i="4"/>
  <c r="BU83" i="4"/>
  <c r="BV20" i="4"/>
  <c r="BU20" i="4"/>
  <c r="BV13" i="4"/>
  <c r="BU13" i="4"/>
  <c r="BV78" i="4"/>
  <c r="BU78" i="4"/>
  <c r="BV85" i="4"/>
  <c r="BU85" i="4"/>
  <c r="BV82" i="4"/>
  <c r="BU82" i="4"/>
  <c r="BV71" i="4"/>
  <c r="BU71" i="4"/>
  <c r="BV27" i="4"/>
  <c r="BU27" i="4"/>
  <c r="BV59" i="4"/>
  <c r="BU59" i="4"/>
  <c r="BV14" i="4"/>
  <c r="BU14" i="4"/>
  <c r="BV17" i="4"/>
  <c r="BU17" i="4"/>
  <c r="BV49" i="4"/>
  <c r="BU49" i="4"/>
  <c r="BV74" i="4"/>
  <c r="BU74" i="4"/>
  <c r="BV75" i="4"/>
  <c r="BU75" i="4"/>
  <c r="BV25" i="4"/>
  <c r="BU25" i="4"/>
  <c r="BV90" i="4"/>
  <c r="BU90" i="4"/>
  <c r="BV15" i="4"/>
  <c r="BU15" i="4"/>
  <c r="BV73" i="4"/>
  <c r="BU73" i="4"/>
  <c r="BV24" i="4"/>
  <c r="BU24" i="4"/>
  <c r="BV43" i="4"/>
  <c r="BU43" i="4"/>
  <c r="BV80" i="4"/>
  <c r="BU80" i="4"/>
  <c r="BV40" i="4"/>
  <c r="BU40" i="4"/>
  <c r="BU42" i="4"/>
  <c r="BV42" i="4"/>
  <c r="BV68" i="4"/>
  <c r="BU68" i="4"/>
  <c r="BV32" i="3"/>
  <c r="BW32" i="3"/>
  <c r="BV69" i="3"/>
  <c r="BW69" i="3"/>
  <c r="BV35" i="3"/>
  <c r="BW35" i="3"/>
  <c r="BV20" i="3"/>
  <c r="BW20" i="3"/>
  <c r="BV54" i="3"/>
  <c r="BW54" i="3"/>
  <c r="BV77" i="3"/>
  <c r="BW77" i="3"/>
  <c r="BV40" i="3"/>
  <c r="BW40" i="3"/>
  <c r="BV63" i="3"/>
  <c r="BW63" i="3"/>
  <c r="BV51" i="3"/>
  <c r="BW51" i="3"/>
  <c r="BV59" i="3"/>
  <c r="BW59" i="3"/>
  <c r="BV75" i="3"/>
  <c r="BW75" i="3"/>
  <c r="BV17" i="3"/>
  <c r="BW17" i="3"/>
  <c r="BV90" i="3"/>
  <c r="BW90" i="3"/>
  <c r="BV82" i="3"/>
  <c r="BW82" i="3"/>
  <c r="BV46" i="3"/>
  <c r="BW46" i="3"/>
  <c r="BV19" i="3"/>
  <c r="BW19" i="3"/>
  <c r="BV86" i="3"/>
  <c r="BW86" i="3"/>
  <c r="BW65" i="3"/>
  <c r="BV65" i="3"/>
  <c r="BV14" i="3"/>
  <c r="BW14" i="3"/>
  <c r="BV25" i="3"/>
  <c r="BW25" i="3"/>
  <c r="BV87" i="3"/>
  <c r="BW87" i="3"/>
  <c r="BV27" i="3"/>
  <c r="BW27" i="3"/>
  <c r="BW66" i="3"/>
  <c r="BV66" i="3"/>
  <c r="BV26" i="3"/>
  <c r="BW26" i="3"/>
  <c r="BV62" i="3"/>
  <c r="BW62" i="3"/>
  <c r="BV18" i="3"/>
  <c r="BW18" i="3"/>
  <c r="BV29" i="3"/>
  <c r="BW29" i="3"/>
  <c r="BV39" i="3"/>
  <c r="BW39" i="3"/>
  <c r="BV47" i="3"/>
  <c r="BW47" i="3"/>
  <c r="BV76" i="3"/>
  <c r="BW76" i="3"/>
  <c r="BV52" i="3"/>
  <c r="BW52" i="3"/>
  <c r="BW64" i="3"/>
  <c r="BV64" i="3"/>
  <c r="BU100" i="4" l="1"/>
  <c r="BU69" i="4"/>
  <c r="BO97" i="1"/>
  <c r="BN97" i="1"/>
  <c r="BL97" i="1"/>
  <c r="BK97" i="1"/>
  <c r="BI97" i="1"/>
  <c r="BH97" i="1"/>
  <c r="BC97" i="1"/>
  <c r="BB97" i="1"/>
  <c r="AZ97" i="1"/>
  <c r="AY97" i="1"/>
  <c r="AW97" i="1"/>
  <c r="AV97" i="1"/>
  <c r="AQ97" i="1"/>
  <c r="AP97" i="1"/>
  <c r="AN97" i="1"/>
  <c r="AM97" i="1"/>
  <c r="AK97" i="1"/>
  <c r="AJ97" i="1"/>
  <c r="AF97" i="1"/>
  <c r="AR97" i="1" s="1"/>
  <c r="AE97" i="1"/>
  <c r="AD97" i="1"/>
  <c r="AB97" i="1"/>
  <c r="AA97" i="1"/>
  <c r="Y97" i="1"/>
  <c r="X97" i="1"/>
  <c r="I97" i="1"/>
  <c r="M97" i="1" s="1"/>
  <c r="Q97" i="1" s="1"/>
  <c r="U97" i="1" s="1"/>
  <c r="V97" i="1" s="1"/>
  <c r="BO96" i="1"/>
  <c r="BN96" i="1"/>
  <c r="BL96" i="1"/>
  <c r="BK96" i="1"/>
  <c r="BI96" i="1"/>
  <c r="BH96" i="1"/>
  <c r="BC96" i="1"/>
  <c r="BB96" i="1"/>
  <c r="AZ96" i="1"/>
  <c r="AY96" i="1"/>
  <c r="AW96" i="1"/>
  <c r="AV96" i="1"/>
  <c r="AQ96" i="1"/>
  <c r="AP96" i="1"/>
  <c r="AN96" i="1"/>
  <c r="AM96" i="1"/>
  <c r="AK96" i="1"/>
  <c r="AJ96" i="1"/>
  <c r="AF96" i="1"/>
  <c r="AR96" i="1" s="1"/>
  <c r="AE96" i="1"/>
  <c r="AD96" i="1"/>
  <c r="AB96" i="1"/>
  <c r="AA96" i="1"/>
  <c r="Y96" i="1"/>
  <c r="X96" i="1"/>
  <c r="I96" i="1"/>
  <c r="M96" i="1" s="1"/>
  <c r="Q96" i="1" s="1"/>
  <c r="U96" i="1" s="1"/>
  <c r="V96" i="1" s="1"/>
  <c r="BO95" i="1"/>
  <c r="BN95" i="1"/>
  <c r="BL95" i="1"/>
  <c r="BK95" i="1"/>
  <c r="BI95" i="1"/>
  <c r="BH95" i="1"/>
  <c r="BC95" i="1"/>
  <c r="BB95" i="1"/>
  <c r="AZ95" i="1"/>
  <c r="AY95" i="1"/>
  <c r="AW95" i="1"/>
  <c r="AV95" i="1"/>
  <c r="AQ95" i="1"/>
  <c r="AP95" i="1"/>
  <c r="AN95" i="1"/>
  <c r="AM95" i="1"/>
  <c r="AK95" i="1"/>
  <c r="AJ95" i="1"/>
  <c r="AF95" i="1"/>
  <c r="AR95" i="1" s="1"/>
  <c r="AE95" i="1"/>
  <c r="AD95" i="1"/>
  <c r="AB95" i="1"/>
  <c r="AA95" i="1"/>
  <c r="Y95" i="1"/>
  <c r="X95" i="1"/>
  <c r="I95" i="1"/>
  <c r="M95" i="1" s="1"/>
  <c r="Q95" i="1" s="1"/>
  <c r="BO94" i="1"/>
  <c r="BN94" i="1"/>
  <c r="BL94" i="1"/>
  <c r="BK94" i="1"/>
  <c r="BI94" i="1"/>
  <c r="BH94" i="1"/>
  <c r="BC94" i="1"/>
  <c r="BB94" i="1"/>
  <c r="AZ94" i="1"/>
  <c r="AY94" i="1"/>
  <c r="AW94" i="1"/>
  <c r="AV94" i="1"/>
  <c r="AQ94" i="1"/>
  <c r="AP94" i="1"/>
  <c r="AN94" i="1"/>
  <c r="AM94" i="1"/>
  <c r="AK94" i="1"/>
  <c r="AJ94" i="1"/>
  <c r="AF94" i="1"/>
  <c r="AR94" i="1" s="1"/>
  <c r="AE94" i="1"/>
  <c r="AD94" i="1"/>
  <c r="AB94" i="1"/>
  <c r="AA94" i="1"/>
  <c r="Y94" i="1"/>
  <c r="X94" i="1"/>
  <c r="I94" i="1"/>
  <c r="M94" i="1" s="1"/>
  <c r="Q94" i="1" s="1"/>
  <c r="U94" i="1" s="1"/>
  <c r="V94" i="1" s="1"/>
  <c r="BO93" i="1"/>
  <c r="BN93" i="1"/>
  <c r="BL93" i="1"/>
  <c r="BK93" i="1"/>
  <c r="BI93" i="1"/>
  <c r="BH93" i="1"/>
  <c r="BC93" i="1"/>
  <c r="BB93" i="1"/>
  <c r="AZ93" i="1"/>
  <c r="AY93" i="1"/>
  <c r="AW93" i="1"/>
  <c r="AV93" i="1"/>
  <c r="AQ93" i="1"/>
  <c r="AP93" i="1"/>
  <c r="AN93" i="1"/>
  <c r="AM93" i="1"/>
  <c r="AK93" i="1"/>
  <c r="AJ93" i="1"/>
  <c r="AF93" i="1"/>
  <c r="AR93" i="1" s="1"/>
  <c r="AE93" i="1"/>
  <c r="AD93" i="1"/>
  <c r="AB93" i="1"/>
  <c r="AA93" i="1"/>
  <c r="Y93" i="1"/>
  <c r="X93" i="1"/>
  <c r="I93" i="1"/>
  <c r="M93" i="1" s="1"/>
  <c r="Q93" i="1" s="1"/>
  <c r="U93" i="1" s="1"/>
  <c r="V93" i="1" s="1"/>
  <c r="BO92" i="1"/>
  <c r="BN92" i="1"/>
  <c r="BL92" i="1"/>
  <c r="BK92" i="1"/>
  <c r="BI92" i="1"/>
  <c r="BH92" i="1"/>
  <c r="BC92" i="1"/>
  <c r="BB92" i="1"/>
  <c r="AZ92" i="1"/>
  <c r="AY92" i="1"/>
  <c r="AW92" i="1"/>
  <c r="AV92" i="1"/>
  <c r="AQ92" i="1"/>
  <c r="AP92" i="1"/>
  <c r="AN92" i="1"/>
  <c r="AM92" i="1"/>
  <c r="AK92" i="1"/>
  <c r="AJ92" i="1"/>
  <c r="AF92" i="1"/>
  <c r="AR92" i="1" s="1"/>
  <c r="AE92" i="1"/>
  <c r="AD92" i="1"/>
  <c r="AB92" i="1"/>
  <c r="AA92" i="1"/>
  <c r="Y92" i="1"/>
  <c r="X92" i="1"/>
  <c r="I92" i="1"/>
  <c r="M92" i="1" s="1"/>
  <c r="Q92" i="1" s="1"/>
  <c r="U92" i="1" s="1"/>
  <c r="V92" i="1" s="1"/>
  <c r="BO91" i="1"/>
  <c r="BN91" i="1"/>
  <c r="BL91" i="1"/>
  <c r="BK91" i="1"/>
  <c r="BI91" i="1"/>
  <c r="BH91" i="1"/>
  <c r="BC91" i="1"/>
  <c r="BB91" i="1"/>
  <c r="AZ91" i="1"/>
  <c r="AY91" i="1"/>
  <c r="AW91" i="1"/>
  <c r="AV91" i="1"/>
  <c r="AQ91" i="1"/>
  <c r="AP91" i="1"/>
  <c r="AN91" i="1"/>
  <c r="AM91" i="1"/>
  <c r="AK91" i="1"/>
  <c r="AJ91" i="1"/>
  <c r="AF91" i="1"/>
  <c r="AR91" i="1" s="1"/>
  <c r="AE91" i="1"/>
  <c r="AD91" i="1"/>
  <c r="AB91" i="1"/>
  <c r="AA91" i="1"/>
  <c r="Y91" i="1"/>
  <c r="X91" i="1"/>
  <c r="I91" i="1"/>
  <c r="M91" i="1" s="1"/>
  <c r="Q91" i="1" s="1"/>
  <c r="U91" i="1" s="1"/>
  <c r="V91" i="1" s="1"/>
  <c r="BO90" i="1"/>
  <c r="BN90" i="1"/>
  <c r="BL90" i="1"/>
  <c r="BK90" i="1"/>
  <c r="BI90" i="1"/>
  <c r="BH90" i="1"/>
  <c r="BC90" i="1"/>
  <c r="BB90" i="1"/>
  <c r="AZ90" i="1"/>
  <c r="AY90" i="1"/>
  <c r="AW90" i="1"/>
  <c r="AV90" i="1"/>
  <c r="AQ90" i="1"/>
  <c r="AP90" i="1"/>
  <c r="AN90" i="1"/>
  <c r="AM90" i="1"/>
  <c r="AK90" i="1"/>
  <c r="AJ90" i="1"/>
  <c r="AF90" i="1"/>
  <c r="AR90" i="1" s="1"/>
  <c r="AE90" i="1"/>
  <c r="AD90" i="1"/>
  <c r="AB90" i="1"/>
  <c r="AA90" i="1"/>
  <c r="Y90" i="1"/>
  <c r="X90" i="1"/>
  <c r="I90" i="1"/>
  <c r="M90" i="1" s="1"/>
  <c r="Q90" i="1" s="1"/>
  <c r="U90" i="1" s="1"/>
  <c r="V90" i="1" s="1"/>
  <c r="BO89" i="1"/>
  <c r="BN89" i="1"/>
  <c r="BL89" i="1"/>
  <c r="BK89" i="1"/>
  <c r="BI89" i="1"/>
  <c r="BH89" i="1"/>
  <c r="BC89" i="1"/>
  <c r="BB89" i="1"/>
  <c r="AZ89" i="1"/>
  <c r="AY89" i="1"/>
  <c r="AW89" i="1"/>
  <c r="AV89" i="1"/>
  <c r="AQ89" i="1"/>
  <c r="AP89" i="1"/>
  <c r="AN89" i="1"/>
  <c r="AM89" i="1"/>
  <c r="AK89" i="1"/>
  <c r="AJ89" i="1"/>
  <c r="AF89" i="1"/>
  <c r="AR89" i="1" s="1"/>
  <c r="AE89" i="1"/>
  <c r="AD89" i="1"/>
  <c r="AB89" i="1"/>
  <c r="AA89" i="1"/>
  <c r="Y89" i="1"/>
  <c r="X89" i="1"/>
  <c r="I89" i="1"/>
  <c r="M89" i="1" s="1"/>
  <c r="Q89" i="1" s="1"/>
  <c r="U89" i="1" s="1"/>
  <c r="V89" i="1" s="1"/>
  <c r="BO88" i="1"/>
  <c r="BN88" i="1"/>
  <c r="BL88" i="1"/>
  <c r="BK88" i="1"/>
  <c r="BI88" i="1"/>
  <c r="BH88" i="1"/>
  <c r="BC88" i="1"/>
  <c r="BB88" i="1"/>
  <c r="AZ88" i="1"/>
  <c r="AY88" i="1"/>
  <c r="AW88" i="1"/>
  <c r="AV88" i="1"/>
  <c r="AQ88" i="1"/>
  <c r="AP88" i="1"/>
  <c r="AN88" i="1"/>
  <c r="AM88" i="1"/>
  <c r="AK88" i="1"/>
  <c r="AJ88" i="1"/>
  <c r="AF88" i="1"/>
  <c r="AR88" i="1" s="1"/>
  <c r="AE88" i="1"/>
  <c r="AD88" i="1"/>
  <c r="AB88" i="1"/>
  <c r="AA88" i="1"/>
  <c r="Y88" i="1"/>
  <c r="X88" i="1"/>
  <c r="I88" i="1"/>
  <c r="M88" i="1" s="1"/>
  <c r="Q88" i="1" s="1"/>
  <c r="U88" i="1" s="1"/>
  <c r="V88" i="1" s="1"/>
  <c r="BO87" i="1"/>
  <c r="BN87" i="1"/>
  <c r="BL87" i="1"/>
  <c r="BK87" i="1"/>
  <c r="BI87" i="1"/>
  <c r="BH87" i="1"/>
  <c r="BC87" i="1"/>
  <c r="BB87" i="1"/>
  <c r="AZ87" i="1"/>
  <c r="AY87" i="1"/>
  <c r="AW87" i="1"/>
  <c r="AV87" i="1"/>
  <c r="AQ87" i="1"/>
  <c r="AP87" i="1"/>
  <c r="AN87" i="1"/>
  <c r="AM87" i="1"/>
  <c r="AK87" i="1"/>
  <c r="AJ87" i="1"/>
  <c r="AG87" i="1"/>
  <c r="AF87" i="1"/>
  <c r="AR87" i="1" s="1"/>
  <c r="AE87" i="1"/>
  <c r="AD87" i="1"/>
  <c r="AB87" i="1"/>
  <c r="AA87" i="1"/>
  <c r="Y87" i="1"/>
  <c r="X87" i="1"/>
  <c r="M87" i="1"/>
  <c r="Q87" i="1" s="1"/>
  <c r="U87" i="1" s="1"/>
  <c r="V87" i="1" s="1"/>
  <c r="I87" i="1"/>
  <c r="BO86" i="1"/>
  <c r="BN86" i="1"/>
  <c r="BL86" i="1"/>
  <c r="BK86" i="1"/>
  <c r="BI86" i="1"/>
  <c r="BH86" i="1"/>
  <c r="BC86" i="1"/>
  <c r="BB86" i="1"/>
  <c r="AZ86" i="1"/>
  <c r="AY86" i="1"/>
  <c r="AW86" i="1"/>
  <c r="AV86" i="1"/>
  <c r="AR86" i="1"/>
  <c r="BD86" i="1" s="1"/>
  <c r="AQ86" i="1"/>
  <c r="AP86" i="1"/>
  <c r="AN86" i="1"/>
  <c r="AM86" i="1"/>
  <c r="AK86" i="1"/>
  <c r="AJ86" i="1"/>
  <c r="AF86" i="1"/>
  <c r="AE86" i="1"/>
  <c r="AD86" i="1"/>
  <c r="AB86" i="1"/>
  <c r="AA86" i="1"/>
  <c r="Y86" i="1"/>
  <c r="X86" i="1"/>
  <c r="I86" i="1"/>
  <c r="M86" i="1" s="1"/>
  <c r="Q86" i="1" s="1"/>
  <c r="U86" i="1" s="1"/>
  <c r="V86" i="1" s="1"/>
  <c r="BO85" i="1"/>
  <c r="BN85" i="1"/>
  <c r="BL85" i="1"/>
  <c r="BK85" i="1"/>
  <c r="BI85" i="1"/>
  <c r="BH85" i="1"/>
  <c r="BC85" i="1"/>
  <c r="BB85" i="1"/>
  <c r="AZ85" i="1"/>
  <c r="AY85" i="1"/>
  <c r="AW85" i="1"/>
  <c r="AV85" i="1"/>
  <c r="AQ85" i="1"/>
  <c r="AP85" i="1"/>
  <c r="AN85" i="1"/>
  <c r="AM85" i="1"/>
  <c r="AK85" i="1"/>
  <c r="AJ85" i="1"/>
  <c r="AG85" i="1"/>
  <c r="AF85" i="1"/>
  <c r="AE85" i="1"/>
  <c r="AD85" i="1"/>
  <c r="AB85" i="1"/>
  <c r="AA85" i="1"/>
  <c r="Y85" i="1"/>
  <c r="X85" i="1"/>
  <c r="M85" i="1"/>
  <c r="Q85" i="1" s="1"/>
  <c r="U85" i="1" s="1"/>
  <c r="V85" i="1" s="1"/>
  <c r="I85" i="1"/>
  <c r="BO84" i="1"/>
  <c r="BN84" i="1"/>
  <c r="BL84" i="1"/>
  <c r="BK84" i="1"/>
  <c r="BI84" i="1"/>
  <c r="BH84" i="1"/>
  <c r="BC84" i="1"/>
  <c r="BB84" i="1"/>
  <c r="AZ84" i="1"/>
  <c r="AY84" i="1"/>
  <c r="AW84" i="1"/>
  <c r="AV84" i="1"/>
  <c r="AQ84" i="1"/>
  <c r="AP84" i="1"/>
  <c r="AN84" i="1"/>
  <c r="AM84" i="1"/>
  <c r="AK84" i="1"/>
  <c r="AJ84" i="1"/>
  <c r="AF84" i="1"/>
  <c r="AR84" i="1" s="1"/>
  <c r="BD84" i="1" s="1"/>
  <c r="AE84" i="1"/>
  <c r="AD84" i="1"/>
  <c r="AB84" i="1"/>
  <c r="AA84" i="1"/>
  <c r="Y84" i="1"/>
  <c r="X84" i="1"/>
  <c r="I84" i="1"/>
  <c r="M84" i="1" s="1"/>
  <c r="Q84" i="1" s="1"/>
  <c r="U84" i="1" s="1"/>
  <c r="V84" i="1" s="1"/>
  <c r="BO83" i="1"/>
  <c r="BN83" i="1"/>
  <c r="BL83" i="1"/>
  <c r="BK83" i="1"/>
  <c r="BI83" i="1"/>
  <c r="BH83" i="1"/>
  <c r="BC83" i="1"/>
  <c r="BB83" i="1"/>
  <c r="AZ83" i="1"/>
  <c r="AY83" i="1"/>
  <c r="AW83" i="1"/>
  <c r="AV83" i="1"/>
  <c r="AQ83" i="1"/>
  <c r="AP83" i="1"/>
  <c r="AN83" i="1"/>
  <c r="AM83" i="1"/>
  <c r="AK83" i="1"/>
  <c r="AJ83" i="1"/>
  <c r="AF83" i="1"/>
  <c r="AG83" i="1" s="1"/>
  <c r="AE83" i="1"/>
  <c r="AD83" i="1"/>
  <c r="AB83" i="1"/>
  <c r="AA83" i="1"/>
  <c r="Y83" i="1"/>
  <c r="X83" i="1"/>
  <c r="M83" i="1"/>
  <c r="Q83" i="1" s="1"/>
  <c r="U83" i="1" s="1"/>
  <c r="V83" i="1" s="1"/>
  <c r="I83" i="1"/>
  <c r="BO82" i="1"/>
  <c r="BN82" i="1"/>
  <c r="BL82" i="1"/>
  <c r="BK82" i="1"/>
  <c r="BI82" i="1"/>
  <c r="BH82" i="1"/>
  <c r="BC82" i="1"/>
  <c r="BB82" i="1"/>
  <c r="AZ82" i="1"/>
  <c r="AY82" i="1"/>
  <c r="AW82" i="1"/>
  <c r="AV82" i="1"/>
  <c r="AR82" i="1"/>
  <c r="BD82" i="1" s="1"/>
  <c r="AQ82" i="1"/>
  <c r="AP82" i="1"/>
  <c r="AN82" i="1"/>
  <c r="AM82" i="1"/>
  <c r="AK82" i="1"/>
  <c r="AJ82" i="1"/>
  <c r="AF82" i="1"/>
  <c r="AE82" i="1"/>
  <c r="AD82" i="1"/>
  <c r="AB82" i="1"/>
  <c r="AA82" i="1"/>
  <c r="Y82" i="1"/>
  <c r="X82" i="1"/>
  <c r="I82" i="1"/>
  <c r="M82" i="1" s="1"/>
  <c r="Q82" i="1" s="1"/>
  <c r="U82" i="1" s="1"/>
  <c r="V82" i="1" s="1"/>
  <c r="BO81" i="1"/>
  <c r="BN81" i="1"/>
  <c r="BL81" i="1"/>
  <c r="BK81" i="1"/>
  <c r="BI81" i="1"/>
  <c r="BH81" i="1"/>
  <c r="BC81" i="1"/>
  <c r="BB81" i="1"/>
  <c r="AZ81" i="1"/>
  <c r="AY81" i="1"/>
  <c r="AW81" i="1"/>
  <c r="AV81" i="1"/>
  <c r="AQ81" i="1"/>
  <c r="AP81" i="1"/>
  <c r="AN81" i="1"/>
  <c r="AM81" i="1"/>
  <c r="AK81" i="1"/>
  <c r="AJ81" i="1"/>
  <c r="AG81" i="1"/>
  <c r="AF81" i="1"/>
  <c r="AE81" i="1"/>
  <c r="AD81" i="1"/>
  <c r="AB81" i="1"/>
  <c r="AA81" i="1"/>
  <c r="Y81" i="1"/>
  <c r="X81" i="1"/>
  <c r="M81" i="1"/>
  <c r="Q81" i="1" s="1"/>
  <c r="U81" i="1" s="1"/>
  <c r="V81" i="1" s="1"/>
  <c r="I81" i="1"/>
  <c r="BO80" i="1"/>
  <c r="BN80" i="1"/>
  <c r="BL80" i="1"/>
  <c r="BK80" i="1"/>
  <c r="BI80" i="1"/>
  <c r="BH80" i="1"/>
  <c r="BC80" i="1"/>
  <c r="BB80" i="1"/>
  <c r="AZ80" i="1"/>
  <c r="AY80" i="1"/>
  <c r="AW80" i="1"/>
  <c r="AV80" i="1"/>
  <c r="AQ80" i="1"/>
  <c r="AP80" i="1"/>
  <c r="AN80" i="1"/>
  <c r="AM80" i="1"/>
  <c r="AK80" i="1"/>
  <c r="AJ80" i="1"/>
  <c r="AF80" i="1"/>
  <c r="AR80" i="1" s="1"/>
  <c r="BD80" i="1" s="1"/>
  <c r="AE80" i="1"/>
  <c r="AD80" i="1"/>
  <c r="AB80" i="1"/>
  <c r="AA80" i="1"/>
  <c r="Y80" i="1"/>
  <c r="X80" i="1"/>
  <c r="I80" i="1"/>
  <c r="M80" i="1" s="1"/>
  <c r="Q80" i="1" s="1"/>
  <c r="U80" i="1" s="1"/>
  <c r="V80" i="1" s="1"/>
  <c r="BO79" i="1"/>
  <c r="BN79" i="1"/>
  <c r="BL79" i="1"/>
  <c r="BK79" i="1"/>
  <c r="BI79" i="1"/>
  <c r="BH79" i="1"/>
  <c r="BC79" i="1"/>
  <c r="BB79" i="1"/>
  <c r="AZ79" i="1"/>
  <c r="AY79" i="1"/>
  <c r="AW79" i="1"/>
  <c r="AV79" i="1"/>
  <c r="AQ79" i="1"/>
  <c r="AP79" i="1"/>
  <c r="AN79" i="1"/>
  <c r="AM79" i="1"/>
  <c r="AK79" i="1"/>
  <c r="AJ79" i="1"/>
  <c r="AG79" i="1"/>
  <c r="AF79" i="1"/>
  <c r="AE79" i="1"/>
  <c r="AD79" i="1"/>
  <c r="AB79" i="1"/>
  <c r="AA79" i="1"/>
  <c r="Y79" i="1"/>
  <c r="X79" i="1"/>
  <c r="M79" i="1"/>
  <c r="Q79" i="1" s="1"/>
  <c r="U79" i="1" s="1"/>
  <c r="V79" i="1" s="1"/>
  <c r="I79" i="1"/>
  <c r="BO78" i="1"/>
  <c r="BN78" i="1"/>
  <c r="BL78" i="1"/>
  <c r="BK78" i="1"/>
  <c r="BI78" i="1"/>
  <c r="BH78" i="1"/>
  <c r="BC78" i="1"/>
  <c r="BB78" i="1"/>
  <c r="AZ78" i="1"/>
  <c r="AY78" i="1"/>
  <c r="AW78" i="1"/>
  <c r="AV78" i="1"/>
  <c r="AR78" i="1"/>
  <c r="BD78" i="1" s="1"/>
  <c r="AQ78" i="1"/>
  <c r="AP78" i="1"/>
  <c r="AN78" i="1"/>
  <c r="AM78" i="1"/>
  <c r="AK78" i="1"/>
  <c r="AJ78" i="1"/>
  <c r="AF78" i="1"/>
  <c r="AE78" i="1"/>
  <c r="AD78" i="1"/>
  <c r="AB78" i="1"/>
  <c r="AA78" i="1"/>
  <c r="Y78" i="1"/>
  <c r="X78" i="1"/>
  <c r="I78" i="1"/>
  <c r="M78" i="1" s="1"/>
  <c r="Q78" i="1" s="1"/>
  <c r="U78" i="1" s="1"/>
  <c r="V78" i="1" s="1"/>
  <c r="BO77" i="1"/>
  <c r="BN77" i="1"/>
  <c r="BL77" i="1"/>
  <c r="BK77" i="1"/>
  <c r="BI77" i="1"/>
  <c r="BH77" i="1"/>
  <c r="BC77" i="1"/>
  <c r="BB77" i="1"/>
  <c r="AZ77" i="1"/>
  <c r="AY77" i="1"/>
  <c r="AW77" i="1"/>
  <c r="AV77" i="1"/>
  <c r="AQ77" i="1"/>
  <c r="AP77" i="1"/>
  <c r="AN77" i="1"/>
  <c r="AM77" i="1"/>
  <c r="AK77" i="1"/>
  <c r="AJ77" i="1"/>
  <c r="AG77" i="1"/>
  <c r="AF77" i="1"/>
  <c r="AE77" i="1"/>
  <c r="AD77" i="1"/>
  <c r="AB77" i="1"/>
  <c r="AA77" i="1"/>
  <c r="Y77" i="1"/>
  <c r="X77" i="1"/>
  <c r="M77" i="1"/>
  <c r="Q77" i="1" s="1"/>
  <c r="U77" i="1" s="1"/>
  <c r="V77" i="1" s="1"/>
  <c r="I77" i="1"/>
  <c r="BO76" i="1"/>
  <c r="BN76" i="1"/>
  <c r="BL76" i="1"/>
  <c r="BK76" i="1"/>
  <c r="BI76" i="1"/>
  <c r="BH76" i="1"/>
  <c r="BC76" i="1"/>
  <c r="BB76" i="1"/>
  <c r="AZ76" i="1"/>
  <c r="AY76" i="1"/>
  <c r="AW76" i="1"/>
  <c r="AV76" i="1"/>
  <c r="AQ76" i="1"/>
  <c r="AP76" i="1"/>
  <c r="AN76" i="1"/>
  <c r="AM76" i="1"/>
  <c r="AK76" i="1"/>
  <c r="AJ76" i="1"/>
  <c r="AF76" i="1"/>
  <c r="AR76" i="1" s="1"/>
  <c r="BD76" i="1" s="1"/>
  <c r="AE76" i="1"/>
  <c r="AD76" i="1"/>
  <c r="AB76" i="1"/>
  <c r="AA76" i="1"/>
  <c r="Y76" i="1"/>
  <c r="X76" i="1"/>
  <c r="I76" i="1"/>
  <c r="M76" i="1" s="1"/>
  <c r="Q76" i="1" s="1"/>
  <c r="U76" i="1" s="1"/>
  <c r="V76" i="1" s="1"/>
  <c r="BO75" i="1"/>
  <c r="BN75" i="1"/>
  <c r="BL75" i="1"/>
  <c r="BK75" i="1"/>
  <c r="BI75" i="1"/>
  <c r="BH75" i="1"/>
  <c r="BC75" i="1"/>
  <c r="BB75" i="1"/>
  <c r="AZ75" i="1"/>
  <c r="AY75" i="1"/>
  <c r="AW75" i="1"/>
  <c r="AV75" i="1"/>
  <c r="AQ75" i="1"/>
  <c r="AP75" i="1"/>
  <c r="AN75" i="1"/>
  <c r="AM75" i="1"/>
  <c r="AK75" i="1"/>
  <c r="AJ75" i="1"/>
  <c r="AG75" i="1"/>
  <c r="AF75" i="1"/>
  <c r="AE75" i="1"/>
  <c r="AD75" i="1"/>
  <c r="AB75" i="1"/>
  <c r="AA75" i="1"/>
  <c r="Y75" i="1"/>
  <c r="X75" i="1"/>
  <c r="M75" i="1"/>
  <c r="Q75" i="1" s="1"/>
  <c r="U75" i="1" s="1"/>
  <c r="V75" i="1" s="1"/>
  <c r="I75" i="1"/>
  <c r="BO74" i="1"/>
  <c r="BN74" i="1"/>
  <c r="BL74" i="1"/>
  <c r="BK74" i="1"/>
  <c r="BI74" i="1"/>
  <c r="BH74" i="1"/>
  <c r="BC74" i="1"/>
  <c r="BB74" i="1"/>
  <c r="AZ74" i="1"/>
  <c r="AY74" i="1"/>
  <c r="AW74" i="1"/>
  <c r="AV74" i="1"/>
  <c r="AR74" i="1"/>
  <c r="BD74" i="1" s="1"/>
  <c r="AQ74" i="1"/>
  <c r="AP74" i="1"/>
  <c r="AN74" i="1"/>
  <c r="AM74" i="1"/>
  <c r="AK74" i="1"/>
  <c r="AJ74" i="1"/>
  <c r="AF74" i="1"/>
  <c r="AE74" i="1"/>
  <c r="AD74" i="1"/>
  <c r="AB74" i="1"/>
  <c r="AA74" i="1"/>
  <c r="Y74" i="1"/>
  <c r="X74" i="1"/>
  <c r="I74" i="1"/>
  <c r="M74" i="1" s="1"/>
  <c r="Q74" i="1" s="1"/>
  <c r="U74" i="1" s="1"/>
  <c r="V74" i="1" s="1"/>
  <c r="BO73" i="1"/>
  <c r="BN73" i="1"/>
  <c r="BL73" i="1"/>
  <c r="BK73" i="1"/>
  <c r="BI73" i="1"/>
  <c r="BH73" i="1"/>
  <c r="BC73" i="1"/>
  <c r="BB73" i="1"/>
  <c r="AZ73" i="1"/>
  <c r="AY73" i="1"/>
  <c r="AW73" i="1"/>
  <c r="AV73" i="1"/>
  <c r="AQ73" i="1"/>
  <c r="AP73" i="1"/>
  <c r="AN73" i="1"/>
  <c r="AM73" i="1"/>
  <c r="AK73" i="1"/>
  <c r="AJ73" i="1"/>
  <c r="AG73" i="1"/>
  <c r="AF73" i="1"/>
  <c r="AE73" i="1"/>
  <c r="AD73" i="1"/>
  <c r="AB73" i="1"/>
  <c r="AA73" i="1"/>
  <c r="Y73" i="1"/>
  <c r="X73" i="1"/>
  <c r="M73" i="1"/>
  <c r="Q73" i="1" s="1"/>
  <c r="U73" i="1" s="1"/>
  <c r="V73" i="1" s="1"/>
  <c r="I73" i="1"/>
  <c r="BO72" i="1"/>
  <c r="BN72" i="1"/>
  <c r="BL72" i="1"/>
  <c r="BK72" i="1"/>
  <c r="BI72" i="1"/>
  <c r="BH72" i="1"/>
  <c r="BC72" i="1"/>
  <c r="BB72" i="1"/>
  <c r="AZ72" i="1"/>
  <c r="AY72" i="1"/>
  <c r="AW72" i="1"/>
  <c r="AV72" i="1"/>
  <c r="AQ72" i="1"/>
  <c r="AP72" i="1"/>
  <c r="AN72" i="1"/>
  <c r="AM72" i="1"/>
  <c r="AK72" i="1"/>
  <c r="AJ72" i="1"/>
  <c r="AF72" i="1"/>
  <c r="AR72" i="1" s="1"/>
  <c r="BD72" i="1" s="1"/>
  <c r="AE72" i="1"/>
  <c r="AD72" i="1"/>
  <c r="AB72" i="1"/>
  <c r="AA72" i="1"/>
  <c r="Y72" i="1"/>
  <c r="X72" i="1"/>
  <c r="I72" i="1"/>
  <c r="M72" i="1" s="1"/>
  <c r="Q72" i="1" s="1"/>
  <c r="U72" i="1" s="1"/>
  <c r="V72" i="1" s="1"/>
  <c r="BO71" i="1"/>
  <c r="BN71" i="1"/>
  <c r="BL71" i="1"/>
  <c r="BK71" i="1"/>
  <c r="BI71" i="1"/>
  <c r="BH71" i="1"/>
  <c r="BC71" i="1"/>
  <c r="BB71" i="1"/>
  <c r="AZ71" i="1"/>
  <c r="AY71" i="1"/>
  <c r="AW71" i="1"/>
  <c r="AV71" i="1"/>
  <c r="AQ71" i="1"/>
  <c r="AP71" i="1"/>
  <c r="AN71" i="1"/>
  <c r="AM71" i="1"/>
  <c r="AK71" i="1"/>
  <c r="AJ71" i="1"/>
  <c r="AG71" i="1"/>
  <c r="AF71" i="1"/>
  <c r="AE71" i="1"/>
  <c r="AD71" i="1"/>
  <c r="AB71" i="1"/>
  <c r="AA71" i="1"/>
  <c r="Y71" i="1"/>
  <c r="X71" i="1"/>
  <c r="M71" i="1"/>
  <c r="Q71" i="1" s="1"/>
  <c r="U71" i="1" s="1"/>
  <c r="V71" i="1" s="1"/>
  <c r="I71" i="1"/>
  <c r="BO70" i="1"/>
  <c r="BN70" i="1"/>
  <c r="BL70" i="1"/>
  <c r="BK70" i="1"/>
  <c r="BI70" i="1"/>
  <c r="BH70" i="1"/>
  <c r="BC70" i="1"/>
  <c r="BB70" i="1"/>
  <c r="AZ70" i="1"/>
  <c r="AY70" i="1"/>
  <c r="AW70" i="1"/>
  <c r="AV70" i="1"/>
  <c r="AR70" i="1"/>
  <c r="AQ70" i="1"/>
  <c r="AP70" i="1"/>
  <c r="AN70" i="1"/>
  <c r="AM70" i="1"/>
  <c r="AK70" i="1"/>
  <c r="AJ70" i="1"/>
  <c r="AF70" i="1"/>
  <c r="AE70" i="1"/>
  <c r="AD70" i="1"/>
  <c r="AB70" i="1"/>
  <c r="AA70" i="1"/>
  <c r="Y70" i="1"/>
  <c r="X70" i="1"/>
  <c r="I70" i="1"/>
  <c r="M70" i="1" s="1"/>
  <c r="AT70" i="1" s="1"/>
  <c r="BO69" i="1"/>
  <c r="BN69" i="1"/>
  <c r="BL69" i="1"/>
  <c r="BK69" i="1"/>
  <c r="BI69" i="1"/>
  <c r="BH69" i="1"/>
  <c r="BC69" i="1"/>
  <c r="BB69" i="1"/>
  <c r="AZ69" i="1"/>
  <c r="AY69" i="1"/>
  <c r="AW69" i="1"/>
  <c r="AV69" i="1"/>
  <c r="AQ69" i="1"/>
  <c r="AP69" i="1"/>
  <c r="AN69" i="1"/>
  <c r="AM69" i="1"/>
  <c r="AK69" i="1"/>
  <c r="AJ69" i="1"/>
  <c r="AF69" i="1"/>
  <c r="AE69" i="1"/>
  <c r="AD69" i="1"/>
  <c r="AB69" i="1"/>
  <c r="AA69" i="1"/>
  <c r="Y69" i="1"/>
  <c r="X69" i="1"/>
  <c r="I69" i="1"/>
  <c r="BO68" i="1"/>
  <c r="BN68" i="1"/>
  <c r="BL68" i="1"/>
  <c r="BK68" i="1"/>
  <c r="BI68" i="1"/>
  <c r="BH68" i="1"/>
  <c r="BC68" i="1"/>
  <c r="BB68" i="1"/>
  <c r="AZ68" i="1"/>
  <c r="AY68" i="1"/>
  <c r="AW68" i="1"/>
  <c r="AV68" i="1"/>
  <c r="AQ68" i="1"/>
  <c r="AP68" i="1"/>
  <c r="AN68" i="1"/>
  <c r="AM68" i="1"/>
  <c r="AK68" i="1"/>
  <c r="AJ68" i="1"/>
  <c r="AF68" i="1"/>
  <c r="AR68" i="1" s="1"/>
  <c r="AE68" i="1"/>
  <c r="AD68" i="1"/>
  <c r="AB68" i="1"/>
  <c r="AA68" i="1"/>
  <c r="Y68" i="1"/>
  <c r="X68" i="1"/>
  <c r="M68" i="1"/>
  <c r="Q68" i="1" s="1"/>
  <c r="U68" i="1" s="1"/>
  <c r="V68" i="1" s="1"/>
  <c r="I68" i="1"/>
  <c r="AG68" i="1" s="1"/>
  <c r="BO67" i="1"/>
  <c r="BN67" i="1"/>
  <c r="BL67" i="1"/>
  <c r="BK67" i="1"/>
  <c r="BI67" i="1"/>
  <c r="BH67" i="1"/>
  <c r="BC67" i="1"/>
  <c r="BB67" i="1"/>
  <c r="AZ67" i="1"/>
  <c r="AY67" i="1"/>
  <c r="AW67" i="1"/>
  <c r="AV67" i="1"/>
  <c r="AQ67" i="1"/>
  <c r="AP67" i="1"/>
  <c r="AN67" i="1"/>
  <c r="AM67" i="1"/>
  <c r="AK67" i="1"/>
  <c r="AJ67" i="1"/>
  <c r="AF67" i="1"/>
  <c r="AR67" i="1" s="1"/>
  <c r="AE67" i="1"/>
  <c r="AD67" i="1"/>
  <c r="AB67" i="1"/>
  <c r="AA67" i="1"/>
  <c r="Y67" i="1"/>
  <c r="X67" i="1"/>
  <c r="I67" i="1"/>
  <c r="M67" i="1" s="1"/>
  <c r="Q67" i="1" s="1"/>
  <c r="U67" i="1" s="1"/>
  <c r="V67" i="1" s="1"/>
  <c r="BO66" i="1"/>
  <c r="BN66" i="1"/>
  <c r="BL66" i="1"/>
  <c r="BK66" i="1"/>
  <c r="BI66" i="1"/>
  <c r="BH66" i="1"/>
  <c r="BC66" i="1"/>
  <c r="BB66" i="1"/>
  <c r="AZ66" i="1"/>
  <c r="AY66" i="1"/>
  <c r="AW66" i="1"/>
  <c r="AV66" i="1"/>
  <c r="AQ66" i="1"/>
  <c r="AP66" i="1"/>
  <c r="AN66" i="1"/>
  <c r="AM66" i="1"/>
  <c r="AK66" i="1"/>
  <c r="AJ66" i="1"/>
  <c r="AF66" i="1"/>
  <c r="AR66" i="1" s="1"/>
  <c r="AE66" i="1"/>
  <c r="AD66" i="1"/>
  <c r="AB66" i="1"/>
  <c r="AA66" i="1"/>
  <c r="Y66" i="1"/>
  <c r="X66" i="1"/>
  <c r="I66" i="1"/>
  <c r="M66" i="1" s="1"/>
  <c r="Q66" i="1" s="1"/>
  <c r="U66" i="1" s="1"/>
  <c r="V66" i="1" s="1"/>
  <c r="BO65" i="1"/>
  <c r="BN65" i="1"/>
  <c r="BL65" i="1"/>
  <c r="BK65" i="1"/>
  <c r="BI65" i="1"/>
  <c r="BH65" i="1"/>
  <c r="BC65" i="1"/>
  <c r="BB65" i="1"/>
  <c r="AZ65" i="1"/>
  <c r="AY65" i="1"/>
  <c r="AW65" i="1"/>
  <c r="AV65" i="1"/>
  <c r="AQ65" i="1"/>
  <c r="AP65" i="1"/>
  <c r="AN65" i="1"/>
  <c r="AM65" i="1"/>
  <c r="AK65" i="1"/>
  <c r="AJ65" i="1"/>
  <c r="AF65" i="1"/>
  <c r="AR65" i="1" s="1"/>
  <c r="AE65" i="1"/>
  <c r="AD65" i="1"/>
  <c r="AB65" i="1"/>
  <c r="AA65" i="1"/>
  <c r="Y65" i="1"/>
  <c r="X65" i="1"/>
  <c r="I65" i="1"/>
  <c r="M65" i="1" s="1"/>
  <c r="Q65" i="1" s="1"/>
  <c r="U65" i="1" s="1"/>
  <c r="V65" i="1" s="1"/>
  <c r="BO64" i="1"/>
  <c r="BN64" i="1"/>
  <c r="BL64" i="1"/>
  <c r="BK64" i="1"/>
  <c r="BI64" i="1"/>
  <c r="BH64" i="1"/>
  <c r="BC64" i="1"/>
  <c r="BB64" i="1"/>
  <c r="AZ64" i="1"/>
  <c r="AY64" i="1"/>
  <c r="AW64" i="1"/>
  <c r="AV64" i="1"/>
  <c r="AQ64" i="1"/>
  <c r="AP64" i="1"/>
  <c r="AN64" i="1"/>
  <c r="AM64" i="1"/>
  <c r="AK64" i="1"/>
  <c r="AJ64" i="1"/>
  <c r="AF64" i="1"/>
  <c r="AR64" i="1" s="1"/>
  <c r="AE64" i="1"/>
  <c r="AD64" i="1"/>
  <c r="AB64" i="1"/>
  <c r="AA64" i="1"/>
  <c r="Y64" i="1"/>
  <c r="X64" i="1"/>
  <c r="I64" i="1"/>
  <c r="M64" i="1" s="1"/>
  <c r="Q64" i="1" s="1"/>
  <c r="U64" i="1" s="1"/>
  <c r="V64" i="1" s="1"/>
  <c r="BO63" i="1"/>
  <c r="BN63" i="1"/>
  <c r="BL63" i="1"/>
  <c r="BK63" i="1"/>
  <c r="BI63" i="1"/>
  <c r="BH63" i="1"/>
  <c r="BC63" i="1"/>
  <c r="BB63" i="1"/>
  <c r="AZ63" i="1"/>
  <c r="AY63" i="1"/>
  <c r="AW63" i="1"/>
  <c r="AV63" i="1"/>
  <c r="AQ63" i="1"/>
  <c r="AP63" i="1"/>
  <c r="AN63" i="1"/>
  <c r="AM63" i="1"/>
  <c r="AK63" i="1"/>
  <c r="AJ63" i="1"/>
  <c r="AF63" i="1"/>
  <c r="AR63" i="1" s="1"/>
  <c r="AE63" i="1"/>
  <c r="AD63" i="1"/>
  <c r="AB63" i="1"/>
  <c r="AA63" i="1"/>
  <c r="Y63" i="1"/>
  <c r="X63" i="1"/>
  <c r="I63" i="1"/>
  <c r="M63" i="1" s="1"/>
  <c r="Q63" i="1" s="1"/>
  <c r="U63" i="1" s="1"/>
  <c r="V63" i="1" s="1"/>
  <c r="BO62" i="1"/>
  <c r="BN62" i="1"/>
  <c r="BL62" i="1"/>
  <c r="BK62" i="1"/>
  <c r="BI62" i="1"/>
  <c r="BH62" i="1"/>
  <c r="BC62" i="1"/>
  <c r="BB62" i="1"/>
  <c r="AZ62" i="1"/>
  <c r="AY62" i="1"/>
  <c r="AW62" i="1"/>
  <c r="AV62" i="1"/>
  <c r="AQ62" i="1"/>
  <c r="AP62" i="1"/>
  <c r="AN62" i="1"/>
  <c r="AM62" i="1"/>
  <c r="AK62" i="1"/>
  <c r="AJ62" i="1"/>
  <c r="AF62" i="1"/>
  <c r="AR62" i="1" s="1"/>
  <c r="AE62" i="1"/>
  <c r="AD62" i="1"/>
  <c r="AB62" i="1"/>
  <c r="AA62" i="1"/>
  <c r="Y62" i="1"/>
  <c r="X62" i="1"/>
  <c r="I62" i="1"/>
  <c r="M62" i="1" s="1"/>
  <c r="Q62" i="1" s="1"/>
  <c r="U62" i="1" s="1"/>
  <c r="V62" i="1" s="1"/>
  <c r="BO61" i="1"/>
  <c r="BN61" i="1"/>
  <c r="BL61" i="1"/>
  <c r="BK61" i="1"/>
  <c r="BI61" i="1"/>
  <c r="BH61" i="1"/>
  <c r="BC61" i="1"/>
  <c r="BB61" i="1"/>
  <c r="AZ61" i="1"/>
  <c r="AY61" i="1"/>
  <c r="AW61" i="1"/>
  <c r="AV61" i="1"/>
  <c r="AQ61" i="1"/>
  <c r="AP61" i="1"/>
  <c r="AN61" i="1"/>
  <c r="AM61" i="1"/>
  <c r="AK61" i="1"/>
  <c r="AJ61" i="1"/>
  <c r="AF61" i="1"/>
  <c r="AR61" i="1" s="1"/>
  <c r="AE61" i="1"/>
  <c r="AD61" i="1"/>
  <c r="AB61" i="1"/>
  <c r="AA61" i="1"/>
  <c r="Y61" i="1"/>
  <c r="X61" i="1"/>
  <c r="I61" i="1"/>
  <c r="M61" i="1" s="1"/>
  <c r="Q61" i="1" s="1"/>
  <c r="U61" i="1" s="1"/>
  <c r="V61" i="1" s="1"/>
  <c r="BO60" i="1"/>
  <c r="BN60" i="1"/>
  <c r="BL60" i="1"/>
  <c r="BK60" i="1"/>
  <c r="BI60" i="1"/>
  <c r="BH60" i="1"/>
  <c r="BC60" i="1"/>
  <c r="BB60" i="1"/>
  <c r="AZ60" i="1"/>
  <c r="AY60" i="1"/>
  <c r="AW60" i="1"/>
  <c r="AV60" i="1"/>
  <c r="AQ60" i="1"/>
  <c r="AP60" i="1"/>
  <c r="AN60" i="1"/>
  <c r="AM60" i="1"/>
  <c r="AK60" i="1"/>
  <c r="AJ60" i="1"/>
  <c r="AF60" i="1"/>
  <c r="AR60" i="1" s="1"/>
  <c r="AE60" i="1"/>
  <c r="AD60" i="1"/>
  <c r="AB60" i="1"/>
  <c r="AA60" i="1"/>
  <c r="Y60" i="1"/>
  <c r="X60" i="1"/>
  <c r="I60" i="1"/>
  <c r="M60" i="1" s="1"/>
  <c r="Q60" i="1" s="1"/>
  <c r="U60" i="1" s="1"/>
  <c r="V60" i="1" s="1"/>
  <c r="BO59" i="1"/>
  <c r="BN59" i="1"/>
  <c r="BL59" i="1"/>
  <c r="BK59" i="1"/>
  <c r="BI59" i="1"/>
  <c r="BH59" i="1"/>
  <c r="BC59" i="1"/>
  <c r="BB59" i="1"/>
  <c r="AZ59" i="1"/>
  <c r="AY59" i="1"/>
  <c r="AW59" i="1"/>
  <c r="AV59" i="1"/>
  <c r="AQ59" i="1"/>
  <c r="AP59" i="1"/>
  <c r="AN59" i="1"/>
  <c r="AM59" i="1"/>
  <c r="AK59" i="1"/>
  <c r="AJ59" i="1"/>
  <c r="AF59" i="1"/>
  <c r="AR59" i="1" s="1"/>
  <c r="AE59" i="1"/>
  <c r="AD59" i="1"/>
  <c r="AB59" i="1"/>
  <c r="AA59" i="1"/>
  <c r="Y59" i="1"/>
  <c r="X59" i="1"/>
  <c r="I59" i="1"/>
  <c r="M59" i="1" s="1"/>
  <c r="Q59" i="1" s="1"/>
  <c r="U59" i="1" s="1"/>
  <c r="V59" i="1" s="1"/>
  <c r="BO58" i="1"/>
  <c r="BN58" i="1"/>
  <c r="BL58" i="1"/>
  <c r="BK58" i="1"/>
  <c r="BI58" i="1"/>
  <c r="BH58" i="1"/>
  <c r="BC58" i="1"/>
  <c r="BB58" i="1"/>
  <c r="AZ58" i="1"/>
  <c r="AY58" i="1"/>
  <c r="AW58" i="1"/>
  <c r="AV58" i="1"/>
  <c r="AQ58" i="1"/>
  <c r="AP58" i="1"/>
  <c r="AN58" i="1"/>
  <c r="AM58" i="1"/>
  <c r="AK58" i="1"/>
  <c r="AJ58" i="1"/>
  <c r="AF58" i="1"/>
  <c r="AR58" i="1" s="1"/>
  <c r="AE58" i="1"/>
  <c r="AD58" i="1"/>
  <c r="AB58" i="1"/>
  <c r="AA58" i="1"/>
  <c r="Y58" i="1"/>
  <c r="X58" i="1"/>
  <c r="I58" i="1"/>
  <c r="M58" i="1" s="1"/>
  <c r="Q58" i="1" s="1"/>
  <c r="U58" i="1" s="1"/>
  <c r="V58" i="1" s="1"/>
  <c r="BO57" i="1"/>
  <c r="BN57" i="1"/>
  <c r="BL57" i="1"/>
  <c r="BK57" i="1"/>
  <c r="BI57" i="1"/>
  <c r="BH57" i="1"/>
  <c r="BC57" i="1"/>
  <c r="BB57" i="1"/>
  <c r="AZ57" i="1"/>
  <c r="AY57" i="1"/>
  <c r="AW57" i="1"/>
  <c r="AV57" i="1"/>
  <c r="AQ57" i="1"/>
  <c r="AP57" i="1"/>
  <c r="AN57" i="1"/>
  <c r="AM57" i="1"/>
  <c r="AK57" i="1"/>
  <c r="AJ57" i="1"/>
  <c r="AF57" i="1"/>
  <c r="AR57" i="1" s="1"/>
  <c r="AE57" i="1"/>
  <c r="AD57" i="1"/>
  <c r="AB57" i="1"/>
  <c r="AA57" i="1"/>
  <c r="Y57" i="1"/>
  <c r="X57" i="1"/>
  <c r="I57" i="1"/>
  <c r="M57" i="1" s="1"/>
  <c r="Q57" i="1" s="1"/>
  <c r="U57" i="1" s="1"/>
  <c r="V57" i="1" s="1"/>
  <c r="BO56" i="1"/>
  <c r="BN56" i="1"/>
  <c r="BL56" i="1"/>
  <c r="BK56" i="1"/>
  <c r="BI56" i="1"/>
  <c r="BH56" i="1"/>
  <c r="BC56" i="1"/>
  <c r="BB56" i="1"/>
  <c r="AZ56" i="1"/>
  <c r="AY56" i="1"/>
  <c r="AW56" i="1"/>
  <c r="AV56" i="1"/>
  <c r="AQ56" i="1"/>
  <c r="AP56" i="1"/>
  <c r="AN56" i="1"/>
  <c r="AM56" i="1"/>
  <c r="AK56" i="1"/>
  <c r="AJ56" i="1"/>
  <c r="AF56" i="1"/>
  <c r="AR56" i="1" s="1"/>
  <c r="AE56" i="1"/>
  <c r="AD56" i="1"/>
  <c r="AB56" i="1"/>
  <c r="AA56" i="1"/>
  <c r="Y56" i="1"/>
  <c r="X56" i="1"/>
  <c r="I56" i="1"/>
  <c r="M56" i="1" s="1"/>
  <c r="Q56" i="1" s="1"/>
  <c r="U56" i="1" s="1"/>
  <c r="V56" i="1" s="1"/>
  <c r="BO55" i="1"/>
  <c r="BN55" i="1"/>
  <c r="BL55" i="1"/>
  <c r="BK55" i="1"/>
  <c r="BI55" i="1"/>
  <c r="BH55" i="1"/>
  <c r="BC55" i="1"/>
  <c r="BB55" i="1"/>
  <c r="AZ55" i="1"/>
  <c r="AY55" i="1"/>
  <c r="AW55" i="1"/>
  <c r="AV55" i="1"/>
  <c r="AQ55" i="1"/>
  <c r="AP55" i="1"/>
  <c r="AN55" i="1"/>
  <c r="AM55" i="1"/>
  <c r="AK55" i="1"/>
  <c r="AJ55" i="1"/>
  <c r="AF55" i="1"/>
  <c r="AR55" i="1" s="1"/>
  <c r="AE55" i="1"/>
  <c r="AD55" i="1"/>
  <c r="AB55" i="1"/>
  <c r="AA55" i="1"/>
  <c r="Y55" i="1"/>
  <c r="X55" i="1"/>
  <c r="I55" i="1"/>
  <c r="M55" i="1" s="1"/>
  <c r="Q55" i="1" s="1"/>
  <c r="U55" i="1" s="1"/>
  <c r="V55" i="1" s="1"/>
  <c r="BO54" i="1"/>
  <c r="BN54" i="1"/>
  <c r="BL54" i="1"/>
  <c r="BK54" i="1"/>
  <c r="BI54" i="1"/>
  <c r="BH54" i="1"/>
  <c r="BC54" i="1"/>
  <c r="BB54" i="1"/>
  <c r="AZ54" i="1"/>
  <c r="AY54" i="1"/>
  <c r="AW54" i="1"/>
  <c r="AV54" i="1"/>
  <c r="AQ54" i="1"/>
  <c r="AP54" i="1"/>
  <c r="AN54" i="1"/>
  <c r="AM54" i="1"/>
  <c r="AK54" i="1"/>
  <c r="AJ54" i="1"/>
  <c r="AF54" i="1"/>
  <c r="AR54" i="1" s="1"/>
  <c r="AE54" i="1"/>
  <c r="AD54" i="1"/>
  <c r="AB54" i="1"/>
  <c r="AA54" i="1"/>
  <c r="Y54" i="1"/>
  <c r="X54" i="1"/>
  <c r="I54" i="1"/>
  <c r="M54" i="1" s="1"/>
  <c r="Q54" i="1" s="1"/>
  <c r="U54" i="1" s="1"/>
  <c r="V54" i="1" s="1"/>
  <c r="BO53" i="1"/>
  <c r="BN53" i="1"/>
  <c r="BL53" i="1"/>
  <c r="BK53" i="1"/>
  <c r="BI53" i="1"/>
  <c r="BH53" i="1"/>
  <c r="BC53" i="1"/>
  <c r="BB53" i="1"/>
  <c r="AZ53" i="1"/>
  <c r="AY53" i="1"/>
  <c r="AW53" i="1"/>
  <c r="AV53" i="1"/>
  <c r="AQ53" i="1"/>
  <c r="AP53" i="1"/>
  <c r="AN53" i="1"/>
  <c r="AM53" i="1"/>
  <c r="AK53" i="1"/>
  <c r="AJ53" i="1"/>
  <c r="AF53" i="1"/>
  <c r="AR53" i="1" s="1"/>
  <c r="AE53" i="1"/>
  <c r="AD53" i="1"/>
  <c r="AB53" i="1"/>
  <c r="AA53" i="1"/>
  <c r="Y53" i="1"/>
  <c r="X53" i="1"/>
  <c r="I53" i="1"/>
  <c r="M53" i="1" s="1"/>
  <c r="Q53" i="1" s="1"/>
  <c r="U53" i="1" s="1"/>
  <c r="V53" i="1" s="1"/>
  <c r="BO52" i="1"/>
  <c r="BN52" i="1"/>
  <c r="BL52" i="1"/>
  <c r="BK52" i="1"/>
  <c r="BI52" i="1"/>
  <c r="BH52" i="1"/>
  <c r="BC52" i="1"/>
  <c r="BB52" i="1"/>
  <c r="AZ52" i="1"/>
  <c r="AY52" i="1"/>
  <c r="AW52" i="1"/>
  <c r="AV52" i="1"/>
  <c r="AQ52" i="1"/>
  <c r="AP52" i="1"/>
  <c r="AN52" i="1"/>
  <c r="AM52" i="1"/>
  <c r="AK52" i="1"/>
  <c r="AJ52" i="1"/>
  <c r="AF52" i="1"/>
  <c r="AR52" i="1" s="1"/>
  <c r="AE52" i="1"/>
  <c r="AD52" i="1"/>
  <c r="AB52" i="1"/>
  <c r="AA52" i="1"/>
  <c r="Y52" i="1"/>
  <c r="X52" i="1"/>
  <c r="I52" i="1"/>
  <c r="M52" i="1" s="1"/>
  <c r="Q52" i="1" s="1"/>
  <c r="U52" i="1" s="1"/>
  <c r="V52" i="1" s="1"/>
  <c r="BO51" i="1"/>
  <c r="BN51" i="1"/>
  <c r="BL51" i="1"/>
  <c r="BK51" i="1"/>
  <c r="BI51" i="1"/>
  <c r="BH51" i="1"/>
  <c r="BC51" i="1"/>
  <c r="BB51" i="1"/>
  <c r="AZ51" i="1"/>
  <c r="AY51" i="1"/>
  <c r="AW51" i="1"/>
  <c r="AV51" i="1"/>
  <c r="AQ51" i="1"/>
  <c r="AP51" i="1"/>
  <c r="AN51" i="1"/>
  <c r="AM51" i="1"/>
  <c r="AK51" i="1"/>
  <c r="AJ51" i="1"/>
  <c r="AF51" i="1"/>
  <c r="AR51" i="1" s="1"/>
  <c r="AE51" i="1"/>
  <c r="AD51" i="1"/>
  <c r="AB51" i="1"/>
  <c r="AA51" i="1"/>
  <c r="Y51" i="1"/>
  <c r="X51" i="1"/>
  <c r="I51" i="1"/>
  <c r="M51" i="1" s="1"/>
  <c r="Q51" i="1" s="1"/>
  <c r="U51" i="1" s="1"/>
  <c r="V51" i="1" s="1"/>
  <c r="BO50" i="1"/>
  <c r="BN50" i="1"/>
  <c r="BL50" i="1"/>
  <c r="BK50" i="1"/>
  <c r="BI50" i="1"/>
  <c r="BH50" i="1"/>
  <c r="BC50" i="1"/>
  <c r="BB50" i="1"/>
  <c r="AZ50" i="1"/>
  <c r="AY50" i="1"/>
  <c r="AW50" i="1"/>
  <c r="AV50" i="1"/>
  <c r="AQ50" i="1"/>
  <c r="AP50" i="1"/>
  <c r="AN50" i="1"/>
  <c r="AM50" i="1"/>
  <c r="AK50" i="1"/>
  <c r="AJ50" i="1"/>
  <c r="AF50" i="1"/>
  <c r="AR50" i="1" s="1"/>
  <c r="AE50" i="1"/>
  <c r="AD50" i="1"/>
  <c r="AB50" i="1"/>
  <c r="AA50" i="1"/>
  <c r="Y50" i="1"/>
  <c r="X50" i="1"/>
  <c r="I50" i="1"/>
  <c r="M50" i="1" s="1"/>
  <c r="Q50" i="1" s="1"/>
  <c r="U50" i="1" s="1"/>
  <c r="V50" i="1" s="1"/>
  <c r="BO49" i="1"/>
  <c r="BN49" i="1"/>
  <c r="BL49" i="1"/>
  <c r="BK49" i="1"/>
  <c r="BI49" i="1"/>
  <c r="BH49" i="1"/>
  <c r="BC49" i="1"/>
  <c r="BB49" i="1"/>
  <c r="AZ49" i="1"/>
  <c r="AY49" i="1"/>
  <c r="AW49" i="1"/>
  <c r="AV49" i="1"/>
  <c r="AQ49" i="1"/>
  <c r="AP49" i="1"/>
  <c r="AN49" i="1"/>
  <c r="AM49" i="1"/>
  <c r="AK49" i="1"/>
  <c r="AJ49" i="1"/>
  <c r="AF49" i="1"/>
  <c r="AE49" i="1"/>
  <c r="AD49" i="1"/>
  <c r="AB49" i="1"/>
  <c r="AA49" i="1"/>
  <c r="Y49" i="1"/>
  <c r="X49" i="1"/>
  <c r="I49" i="1"/>
  <c r="M49" i="1" s="1"/>
  <c r="Q49" i="1" s="1"/>
  <c r="U49" i="1" s="1"/>
  <c r="V49" i="1" s="1"/>
  <c r="BO48" i="1"/>
  <c r="BN48" i="1"/>
  <c r="BL48" i="1"/>
  <c r="BK48" i="1"/>
  <c r="BI48" i="1"/>
  <c r="BH48" i="1"/>
  <c r="BC48" i="1"/>
  <c r="BB48" i="1"/>
  <c r="AZ48" i="1"/>
  <c r="AY48" i="1"/>
  <c r="AW48" i="1"/>
  <c r="AV48" i="1"/>
  <c r="AR48" i="1"/>
  <c r="BD48" i="1" s="1"/>
  <c r="AQ48" i="1"/>
  <c r="AP48" i="1"/>
  <c r="AN48" i="1"/>
  <c r="AM48" i="1"/>
  <c r="AK48" i="1"/>
  <c r="AJ48" i="1"/>
  <c r="AF48" i="1"/>
  <c r="AE48" i="1"/>
  <c r="AD48" i="1"/>
  <c r="AB48" i="1"/>
  <c r="AA48" i="1"/>
  <c r="Y48" i="1"/>
  <c r="X48" i="1"/>
  <c r="I48" i="1"/>
  <c r="M48" i="1" s="1"/>
  <c r="Q48" i="1" s="1"/>
  <c r="U48" i="1" s="1"/>
  <c r="V48" i="1" s="1"/>
  <c r="BO47" i="1"/>
  <c r="BN47" i="1"/>
  <c r="BL47" i="1"/>
  <c r="BK47" i="1"/>
  <c r="BI47" i="1"/>
  <c r="BH47" i="1"/>
  <c r="BC47" i="1"/>
  <c r="BB47" i="1"/>
  <c r="AZ47" i="1"/>
  <c r="AY47" i="1"/>
  <c r="AW47" i="1"/>
  <c r="AV47" i="1"/>
  <c r="AQ47" i="1"/>
  <c r="AP47" i="1"/>
  <c r="AN47" i="1"/>
  <c r="AM47" i="1"/>
  <c r="AK47" i="1"/>
  <c r="AJ47" i="1"/>
  <c r="AG47" i="1"/>
  <c r="AF47" i="1"/>
  <c r="AE47" i="1"/>
  <c r="AD47" i="1"/>
  <c r="AB47" i="1"/>
  <c r="AA47" i="1"/>
  <c r="Y47" i="1"/>
  <c r="X47" i="1"/>
  <c r="M47" i="1"/>
  <c r="Q47" i="1" s="1"/>
  <c r="U47" i="1" s="1"/>
  <c r="V47" i="1" s="1"/>
  <c r="I47" i="1"/>
  <c r="BO46" i="1"/>
  <c r="BN46" i="1"/>
  <c r="BL46" i="1"/>
  <c r="BK46" i="1"/>
  <c r="BI46" i="1"/>
  <c r="BH46" i="1"/>
  <c r="BC46" i="1"/>
  <c r="BB46" i="1"/>
  <c r="AZ46" i="1"/>
  <c r="AY46" i="1"/>
  <c r="AW46" i="1"/>
  <c r="AV46" i="1"/>
  <c r="AQ46" i="1"/>
  <c r="AP46" i="1"/>
  <c r="AN46" i="1"/>
  <c r="AM46" i="1"/>
  <c r="AK46" i="1"/>
  <c r="AJ46" i="1"/>
  <c r="AF46" i="1"/>
  <c r="AR46" i="1" s="1"/>
  <c r="BD46" i="1" s="1"/>
  <c r="AE46" i="1"/>
  <c r="AD46" i="1"/>
  <c r="AB46" i="1"/>
  <c r="AA46" i="1"/>
  <c r="Y46" i="1"/>
  <c r="X46" i="1"/>
  <c r="I46" i="1"/>
  <c r="M46" i="1" s="1"/>
  <c r="Q46" i="1" s="1"/>
  <c r="U46" i="1" s="1"/>
  <c r="V46" i="1" s="1"/>
  <c r="BO45" i="1"/>
  <c r="BN45" i="1"/>
  <c r="BL45" i="1"/>
  <c r="BK45" i="1"/>
  <c r="BI45" i="1"/>
  <c r="BH45" i="1"/>
  <c r="BC45" i="1"/>
  <c r="BB45" i="1"/>
  <c r="AZ45" i="1"/>
  <c r="AY45" i="1"/>
  <c r="AW45" i="1"/>
  <c r="AV45" i="1"/>
  <c r="AQ45" i="1"/>
  <c r="AP45" i="1"/>
  <c r="AN45" i="1"/>
  <c r="AM45" i="1"/>
  <c r="AK45" i="1"/>
  <c r="AJ45" i="1"/>
  <c r="AG45" i="1"/>
  <c r="AF45" i="1"/>
  <c r="AE45" i="1"/>
  <c r="AD45" i="1"/>
  <c r="AB45" i="1"/>
  <c r="AA45" i="1"/>
  <c r="Y45" i="1"/>
  <c r="X45" i="1"/>
  <c r="M45" i="1"/>
  <c r="Q45" i="1" s="1"/>
  <c r="U45" i="1" s="1"/>
  <c r="V45" i="1" s="1"/>
  <c r="I45" i="1"/>
  <c r="BO44" i="1"/>
  <c r="BN44" i="1"/>
  <c r="BL44" i="1"/>
  <c r="BK44" i="1"/>
  <c r="BI44" i="1"/>
  <c r="BH44" i="1"/>
  <c r="BC44" i="1"/>
  <c r="BB44" i="1"/>
  <c r="AZ44" i="1"/>
  <c r="AY44" i="1"/>
  <c r="AW44" i="1"/>
  <c r="AV44" i="1"/>
  <c r="AR44" i="1"/>
  <c r="BD44" i="1" s="1"/>
  <c r="AQ44" i="1"/>
  <c r="AP44" i="1"/>
  <c r="AN44" i="1"/>
  <c r="AM44" i="1"/>
  <c r="AK44" i="1"/>
  <c r="AJ44" i="1"/>
  <c r="AF44" i="1"/>
  <c r="AE44" i="1"/>
  <c r="AD44" i="1"/>
  <c r="AB44" i="1"/>
  <c r="AA44" i="1"/>
  <c r="Y44" i="1"/>
  <c r="X44" i="1"/>
  <c r="I44" i="1"/>
  <c r="M44" i="1" s="1"/>
  <c r="Q44" i="1" s="1"/>
  <c r="U44" i="1" s="1"/>
  <c r="V44" i="1" s="1"/>
  <c r="BO43" i="1"/>
  <c r="BN43" i="1"/>
  <c r="BL43" i="1"/>
  <c r="BK43" i="1"/>
  <c r="BI43" i="1"/>
  <c r="BH43" i="1"/>
  <c r="BC43" i="1"/>
  <c r="BB43" i="1"/>
  <c r="AZ43" i="1"/>
  <c r="AY43" i="1"/>
  <c r="AW43" i="1"/>
  <c r="AV43" i="1"/>
  <c r="AQ43" i="1"/>
  <c r="AP43" i="1"/>
  <c r="AN43" i="1"/>
  <c r="AM43" i="1"/>
  <c r="AK43" i="1"/>
  <c r="AJ43" i="1"/>
  <c r="AG43" i="1"/>
  <c r="AF43" i="1"/>
  <c r="AE43" i="1"/>
  <c r="AD43" i="1"/>
  <c r="AB43" i="1"/>
  <c r="AA43" i="1"/>
  <c r="Y43" i="1"/>
  <c r="X43" i="1"/>
  <c r="M43" i="1"/>
  <c r="Q43" i="1" s="1"/>
  <c r="U43" i="1" s="1"/>
  <c r="V43" i="1" s="1"/>
  <c r="I43" i="1"/>
  <c r="BO42" i="1"/>
  <c r="BN42" i="1"/>
  <c r="BL42" i="1"/>
  <c r="BK42" i="1"/>
  <c r="BI42" i="1"/>
  <c r="BH42" i="1"/>
  <c r="BC42" i="1"/>
  <c r="BB42" i="1"/>
  <c r="AZ42" i="1"/>
  <c r="AY42" i="1"/>
  <c r="AW42" i="1"/>
  <c r="AV42" i="1"/>
  <c r="AQ42" i="1"/>
  <c r="AP42" i="1"/>
  <c r="AN42" i="1"/>
  <c r="AM42" i="1"/>
  <c r="AK42" i="1"/>
  <c r="AJ42" i="1"/>
  <c r="AF42" i="1"/>
  <c r="AR42" i="1" s="1"/>
  <c r="BD42" i="1" s="1"/>
  <c r="AE42" i="1"/>
  <c r="AD42" i="1"/>
  <c r="AB42" i="1"/>
  <c r="AA42" i="1"/>
  <c r="Y42" i="1"/>
  <c r="X42" i="1"/>
  <c r="I42" i="1"/>
  <c r="M42" i="1" s="1"/>
  <c r="Q42" i="1" s="1"/>
  <c r="U42" i="1" s="1"/>
  <c r="V42" i="1" s="1"/>
  <c r="BO41" i="1"/>
  <c r="BN41" i="1"/>
  <c r="BL41" i="1"/>
  <c r="BK41" i="1"/>
  <c r="BI41" i="1"/>
  <c r="BH41" i="1"/>
  <c r="BC41" i="1"/>
  <c r="BB41" i="1"/>
  <c r="AZ41" i="1"/>
  <c r="AY41" i="1"/>
  <c r="AW41" i="1"/>
  <c r="AV41" i="1"/>
  <c r="AQ41" i="1"/>
  <c r="AP41" i="1"/>
  <c r="AN41" i="1"/>
  <c r="AM41" i="1"/>
  <c r="AK41" i="1"/>
  <c r="AJ41" i="1"/>
  <c r="AG41" i="1"/>
  <c r="AF41" i="1"/>
  <c r="AE41" i="1"/>
  <c r="AD41" i="1"/>
  <c r="AB41" i="1"/>
  <c r="AA41" i="1"/>
  <c r="Y41" i="1"/>
  <c r="X41" i="1"/>
  <c r="M41" i="1"/>
  <c r="Q41" i="1" s="1"/>
  <c r="U41" i="1" s="1"/>
  <c r="V41" i="1" s="1"/>
  <c r="I41" i="1"/>
  <c r="BO40" i="1"/>
  <c r="BN40" i="1"/>
  <c r="BL40" i="1"/>
  <c r="BK40" i="1"/>
  <c r="BI40" i="1"/>
  <c r="BH40" i="1"/>
  <c r="BC40" i="1"/>
  <c r="BB40" i="1"/>
  <c r="AZ40" i="1"/>
  <c r="AY40" i="1"/>
  <c r="AW40" i="1"/>
  <c r="AV40" i="1"/>
  <c r="AR40" i="1"/>
  <c r="BD40" i="1" s="1"/>
  <c r="AQ40" i="1"/>
  <c r="AP40" i="1"/>
  <c r="AN40" i="1"/>
  <c r="AM40" i="1"/>
  <c r="AK40" i="1"/>
  <c r="AJ40" i="1"/>
  <c r="AF40" i="1"/>
  <c r="AE40" i="1"/>
  <c r="AD40" i="1"/>
  <c r="AB40" i="1"/>
  <c r="AA40" i="1"/>
  <c r="Y40" i="1"/>
  <c r="X40" i="1"/>
  <c r="I40" i="1"/>
  <c r="M40" i="1" s="1"/>
  <c r="Q40" i="1" s="1"/>
  <c r="U40" i="1" s="1"/>
  <c r="V40" i="1" s="1"/>
  <c r="BO39" i="1"/>
  <c r="BN39" i="1"/>
  <c r="BL39" i="1"/>
  <c r="BK39" i="1"/>
  <c r="BI39" i="1"/>
  <c r="BH39" i="1"/>
  <c r="BC39" i="1"/>
  <c r="BB39" i="1"/>
  <c r="AZ39" i="1"/>
  <c r="AY39" i="1"/>
  <c r="AW39" i="1"/>
  <c r="AV39" i="1"/>
  <c r="AQ39" i="1"/>
  <c r="AP39" i="1"/>
  <c r="AN39" i="1"/>
  <c r="AM39" i="1"/>
  <c r="AK39" i="1"/>
  <c r="AJ39" i="1"/>
  <c r="AG39" i="1"/>
  <c r="AF39" i="1"/>
  <c r="AE39" i="1"/>
  <c r="AD39" i="1"/>
  <c r="AB39" i="1"/>
  <c r="AA39" i="1"/>
  <c r="Y39" i="1"/>
  <c r="X39" i="1"/>
  <c r="M39" i="1"/>
  <c r="Q39" i="1" s="1"/>
  <c r="U39" i="1" s="1"/>
  <c r="V39" i="1" s="1"/>
  <c r="I39" i="1"/>
  <c r="BO38" i="1"/>
  <c r="BN38" i="1"/>
  <c r="BL38" i="1"/>
  <c r="BK38" i="1"/>
  <c r="BI38" i="1"/>
  <c r="BH38" i="1"/>
  <c r="BC38" i="1"/>
  <c r="BB38" i="1"/>
  <c r="AZ38" i="1"/>
  <c r="AY38" i="1"/>
  <c r="AW38" i="1"/>
  <c r="AV38" i="1"/>
  <c r="AQ38" i="1"/>
  <c r="AP38" i="1"/>
  <c r="AN38" i="1"/>
  <c r="AM38" i="1"/>
  <c r="AK38" i="1"/>
  <c r="AJ38" i="1"/>
  <c r="AF38" i="1"/>
  <c r="AR38" i="1" s="1"/>
  <c r="BD38" i="1" s="1"/>
  <c r="AE38" i="1"/>
  <c r="AD38" i="1"/>
  <c r="AB38" i="1"/>
  <c r="AA38" i="1"/>
  <c r="Y38" i="1"/>
  <c r="X38" i="1"/>
  <c r="I38" i="1"/>
  <c r="M38" i="1" s="1"/>
  <c r="Q38" i="1" s="1"/>
  <c r="U38" i="1" s="1"/>
  <c r="V38" i="1" s="1"/>
  <c r="BO37" i="1"/>
  <c r="BN37" i="1"/>
  <c r="BL37" i="1"/>
  <c r="BK37" i="1"/>
  <c r="BI37" i="1"/>
  <c r="BH37" i="1"/>
  <c r="BC37" i="1"/>
  <c r="BB37" i="1"/>
  <c r="AZ37" i="1"/>
  <c r="AY37" i="1"/>
  <c r="AW37" i="1"/>
  <c r="AV37" i="1"/>
  <c r="AQ37" i="1"/>
  <c r="AP37" i="1"/>
  <c r="AN37" i="1"/>
  <c r="AM37" i="1"/>
  <c r="AK37" i="1"/>
  <c r="AJ37" i="1"/>
  <c r="AG37" i="1"/>
  <c r="AF37" i="1"/>
  <c r="AE37" i="1"/>
  <c r="AD37" i="1"/>
  <c r="AB37" i="1"/>
  <c r="AA37" i="1"/>
  <c r="Y37" i="1"/>
  <c r="X37" i="1"/>
  <c r="M37" i="1"/>
  <c r="Q37" i="1" s="1"/>
  <c r="U37" i="1" s="1"/>
  <c r="V37" i="1" s="1"/>
  <c r="I37" i="1"/>
  <c r="BO36" i="1"/>
  <c r="BN36" i="1"/>
  <c r="BL36" i="1"/>
  <c r="BK36" i="1"/>
  <c r="BI36" i="1"/>
  <c r="BH36" i="1"/>
  <c r="BC36" i="1"/>
  <c r="BB36" i="1"/>
  <c r="AZ36" i="1"/>
  <c r="AY36" i="1"/>
  <c r="AW36" i="1"/>
  <c r="AV36" i="1"/>
  <c r="AR36" i="1"/>
  <c r="BD36" i="1" s="1"/>
  <c r="AQ36" i="1"/>
  <c r="AP36" i="1"/>
  <c r="AN36" i="1"/>
  <c r="AM36" i="1"/>
  <c r="AK36" i="1"/>
  <c r="AJ36" i="1"/>
  <c r="AF36" i="1"/>
  <c r="AE36" i="1"/>
  <c r="AD36" i="1"/>
  <c r="AB36" i="1"/>
  <c r="AA36" i="1"/>
  <c r="Y36" i="1"/>
  <c r="X36" i="1"/>
  <c r="I36" i="1"/>
  <c r="M36" i="1" s="1"/>
  <c r="Q36" i="1" s="1"/>
  <c r="U36" i="1" s="1"/>
  <c r="V36" i="1" s="1"/>
  <c r="BO35" i="1"/>
  <c r="BN35" i="1"/>
  <c r="BL35" i="1"/>
  <c r="BK35" i="1"/>
  <c r="BI35" i="1"/>
  <c r="BH35" i="1"/>
  <c r="BC35" i="1"/>
  <c r="BB35" i="1"/>
  <c r="AZ35" i="1"/>
  <c r="AY35" i="1"/>
  <c r="AW35" i="1"/>
  <c r="AV35" i="1"/>
  <c r="AQ35" i="1"/>
  <c r="AP35" i="1"/>
  <c r="AN35" i="1"/>
  <c r="AM35" i="1"/>
  <c r="AK35" i="1"/>
  <c r="AJ35" i="1"/>
  <c r="AG35" i="1"/>
  <c r="AF35" i="1"/>
  <c r="AE35" i="1"/>
  <c r="AD35" i="1"/>
  <c r="AB35" i="1"/>
  <c r="AA35" i="1"/>
  <c r="Y35" i="1"/>
  <c r="X35" i="1"/>
  <c r="M35" i="1"/>
  <c r="Q35" i="1" s="1"/>
  <c r="U35" i="1" s="1"/>
  <c r="V35" i="1" s="1"/>
  <c r="I35" i="1"/>
  <c r="BO34" i="1"/>
  <c r="BN34" i="1"/>
  <c r="BL34" i="1"/>
  <c r="BK34" i="1"/>
  <c r="BI34" i="1"/>
  <c r="BH34" i="1"/>
  <c r="BC34" i="1"/>
  <c r="BB34" i="1"/>
  <c r="AZ34" i="1"/>
  <c r="AY34" i="1"/>
  <c r="AW34" i="1"/>
  <c r="AV34" i="1"/>
  <c r="AQ34" i="1"/>
  <c r="AP34" i="1"/>
  <c r="AN34" i="1"/>
  <c r="AM34" i="1"/>
  <c r="AK34" i="1"/>
  <c r="AJ34" i="1"/>
  <c r="AF34" i="1"/>
  <c r="AR34" i="1" s="1"/>
  <c r="BD34" i="1" s="1"/>
  <c r="AE34" i="1"/>
  <c r="AD34" i="1"/>
  <c r="AB34" i="1"/>
  <c r="AA34" i="1"/>
  <c r="Y34" i="1"/>
  <c r="X34" i="1"/>
  <c r="I34" i="1"/>
  <c r="M34" i="1" s="1"/>
  <c r="Q34" i="1" s="1"/>
  <c r="U34" i="1" s="1"/>
  <c r="V34" i="1" s="1"/>
  <c r="BO33" i="1"/>
  <c r="BN33" i="1"/>
  <c r="BL33" i="1"/>
  <c r="BK33" i="1"/>
  <c r="BI33" i="1"/>
  <c r="BH33" i="1"/>
  <c r="BC33" i="1"/>
  <c r="BB33" i="1"/>
  <c r="AZ33" i="1"/>
  <c r="AY33" i="1"/>
  <c r="AW33" i="1"/>
  <c r="AV33" i="1"/>
  <c r="AQ33" i="1"/>
  <c r="AP33" i="1"/>
  <c r="AN33" i="1"/>
  <c r="AM33" i="1"/>
  <c r="AK33" i="1"/>
  <c r="AJ33" i="1"/>
  <c r="AG33" i="1"/>
  <c r="AF33" i="1"/>
  <c r="AE33" i="1"/>
  <c r="AD33" i="1"/>
  <c r="AB33" i="1"/>
  <c r="AA33" i="1"/>
  <c r="Y33" i="1"/>
  <c r="X33" i="1"/>
  <c r="M33" i="1"/>
  <c r="Q33" i="1" s="1"/>
  <c r="U33" i="1" s="1"/>
  <c r="V33" i="1" s="1"/>
  <c r="I33" i="1"/>
  <c r="BO32" i="1"/>
  <c r="BN32" i="1"/>
  <c r="BL32" i="1"/>
  <c r="BK32" i="1"/>
  <c r="BI32" i="1"/>
  <c r="BH32" i="1"/>
  <c r="BC32" i="1"/>
  <c r="BB32" i="1"/>
  <c r="AZ32" i="1"/>
  <c r="AY32" i="1"/>
  <c r="AW32" i="1"/>
  <c r="AV32" i="1"/>
  <c r="AR32" i="1"/>
  <c r="BD32" i="1" s="1"/>
  <c r="AQ32" i="1"/>
  <c r="AP32" i="1"/>
  <c r="AN32" i="1"/>
  <c r="AM32" i="1"/>
  <c r="AK32" i="1"/>
  <c r="AJ32" i="1"/>
  <c r="AF32" i="1"/>
  <c r="AE32" i="1"/>
  <c r="AD32" i="1"/>
  <c r="AB32" i="1"/>
  <c r="AA32" i="1"/>
  <c r="Y32" i="1"/>
  <c r="X32" i="1"/>
  <c r="I32" i="1"/>
  <c r="M32" i="1" s="1"/>
  <c r="Q32" i="1" s="1"/>
  <c r="U32" i="1" s="1"/>
  <c r="V32" i="1" s="1"/>
  <c r="BO31" i="1"/>
  <c r="BN31" i="1"/>
  <c r="BL31" i="1"/>
  <c r="BK31" i="1"/>
  <c r="BI31" i="1"/>
  <c r="BH31" i="1"/>
  <c r="BC31" i="1"/>
  <c r="BB31" i="1"/>
  <c r="AZ31" i="1"/>
  <c r="AY31" i="1"/>
  <c r="AW31" i="1"/>
  <c r="AV31" i="1"/>
  <c r="AQ31" i="1"/>
  <c r="AP31" i="1"/>
  <c r="AN31" i="1"/>
  <c r="AM31" i="1"/>
  <c r="AK31" i="1"/>
  <c r="AJ31" i="1"/>
  <c r="AG31" i="1"/>
  <c r="AF31" i="1"/>
  <c r="AE31" i="1"/>
  <c r="AD31" i="1"/>
  <c r="AB31" i="1"/>
  <c r="AA31" i="1"/>
  <c r="Y31" i="1"/>
  <c r="X31" i="1"/>
  <c r="M31" i="1"/>
  <c r="Q31" i="1" s="1"/>
  <c r="U31" i="1" s="1"/>
  <c r="V31" i="1" s="1"/>
  <c r="I31" i="1"/>
  <c r="BO30" i="1"/>
  <c r="BN30" i="1"/>
  <c r="BL30" i="1"/>
  <c r="BK30" i="1"/>
  <c r="BI30" i="1"/>
  <c r="BH30" i="1"/>
  <c r="BC30" i="1"/>
  <c r="BB30" i="1"/>
  <c r="AZ30" i="1"/>
  <c r="AY30" i="1"/>
  <c r="AW30" i="1"/>
  <c r="AV30" i="1"/>
  <c r="AQ30" i="1"/>
  <c r="AP30" i="1"/>
  <c r="AN30" i="1"/>
  <c r="AM30" i="1"/>
  <c r="AK30" i="1"/>
  <c r="AJ30" i="1"/>
  <c r="AF30" i="1"/>
  <c r="AR30" i="1" s="1"/>
  <c r="BD30" i="1" s="1"/>
  <c r="AE30" i="1"/>
  <c r="AD30" i="1"/>
  <c r="AB30" i="1"/>
  <c r="AA30" i="1"/>
  <c r="Y30" i="1"/>
  <c r="X30" i="1"/>
  <c r="I30" i="1"/>
  <c r="M30" i="1" s="1"/>
  <c r="Q30" i="1" s="1"/>
  <c r="U30" i="1" s="1"/>
  <c r="V30" i="1" s="1"/>
  <c r="BO29" i="1"/>
  <c r="BN29" i="1"/>
  <c r="BL29" i="1"/>
  <c r="BK29" i="1"/>
  <c r="BI29" i="1"/>
  <c r="BH29" i="1"/>
  <c r="BC29" i="1"/>
  <c r="BB29" i="1"/>
  <c r="AZ29" i="1"/>
  <c r="AY29" i="1"/>
  <c r="AW29" i="1"/>
  <c r="AV29" i="1"/>
  <c r="AQ29" i="1"/>
  <c r="AP29" i="1"/>
  <c r="AN29" i="1"/>
  <c r="AM29" i="1"/>
  <c r="AK29" i="1"/>
  <c r="AJ29" i="1"/>
  <c r="AG29" i="1"/>
  <c r="AF29" i="1"/>
  <c r="AE29" i="1"/>
  <c r="AD29" i="1"/>
  <c r="AB29" i="1"/>
  <c r="AA29" i="1"/>
  <c r="Y29" i="1"/>
  <c r="X29" i="1"/>
  <c r="M29" i="1"/>
  <c r="Q29" i="1" s="1"/>
  <c r="U29" i="1" s="1"/>
  <c r="V29" i="1" s="1"/>
  <c r="I29" i="1"/>
  <c r="BO28" i="1"/>
  <c r="BN28" i="1"/>
  <c r="BL28" i="1"/>
  <c r="BK28" i="1"/>
  <c r="BI28" i="1"/>
  <c r="BH28" i="1"/>
  <c r="BC28" i="1"/>
  <c r="BB28" i="1"/>
  <c r="AZ28" i="1"/>
  <c r="AY28" i="1"/>
  <c r="AW28" i="1"/>
  <c r="AV28" i="1"/>
  <c r="AR28" i="1"/>
  <c r="BD28" i="1" s="1"/>
  <c r="AQ28" i="1"/>
  <c r="AP28" i="1"/>
  <c r="AN28" i="1"/>
  <c r="AM28" i="1"/>
  <c r="AK28" i="1"/>
  <c r="AJ28" i="1"/>
  <c r="AF28" i="1"/>
  <c r="AE28" i="1"/>
  <c r="AD28" i="1"/>
  <c r="AB28" i="1"/>
  <c r="AA28" i="1"/>
  <c r="Y28" i="1"/>
  <c r="X28" i="1"/>
  <c r="I28" i="1"/>
  <c r="M28" i="1" s="1"/>
  <c r="Q28" i="1" s="1"/>
  <c r="U28" i="1" s="1"/>
  <c r="V28" i="1" s="1"/>
  <c r="BO27" i="1"/>
  <c r="BN27" i="1"/>
  <c r="BL27" i="1"/>
  <c r="BK27" i="1"/>
  <c r="BI27" i="1"/>
  <c r="BH27" i="1"/>
  <c r="BC27" i="1"/>
  <c r="BB27" i="1"/>
  <c r="AZ27" i="1"/>
  <c r="AY27" i="1"/>
  <c r="AW27" i="1"/>
  <c r="AV27" i="1"/>
  <c r="AQ27" i="1"/>
  <c r="AP27" i="1"/>
  <c r="AN27" i="1"/>
  <c r="AM27" i="1"/>
  <c r="AK27" i="1"/>
  <c r="AJ27" i="1"/>
  <c r="AG27" i="1"/>
  <c r="AF27" i="1"/>
  <c r="AE27" i="1"/>
  <c r="AD27" i="1"/>
  <c r="AB27" i="1"/>
  <c r="AA27" i="1"/>
  <c r="Y27" i="1"/>
  <c r="X27" i="1"/>
  <c r="M27" i="1"/>
  <c r="Q27" i="1" s="1"/>
  <c r="U27" i="1" s="1"/>
  <c r="V27" i="1" s="1"/>
  <c r="I27" i="1"/>
  <c r="BO26" i="1"/>
  <c r="BN26" i="1"/>
  <c r="BL26" i="1"/>
  <c r="BK26" i="1"/>
  <c r="BI26" i="1"/>
  <c r="BH26" i="1"/>
  <c r="BC26" i="1"/>
  <c r="BB26" i="1"/>
  <c r="AZ26" i="1"/>
  <c r="AY26" i="1"/>
  <c r="AW26" i="1"/>
  <c r="AV26" i="1"/>
  <c r="AQ26" i="1"/>
  <c r="AP26" i="1"/>
  <c r="AN26" i="1"/>
  <c r="AM26" i="1"/>
  <c r="AK26" i="1"/>
  <c r="AJ26" i="1"/>
  <c r="AF26" i="1"/>
  <c r="AR26" i="1" s="1"/>
  <c r="BD26" i="1" s="1"/>
  <c r="AE26" i="1"/>
  <c r="AD26" i="1"/>
  <c r="AB26" i="1"/>
  <c r="AA26" i="1"/>
  <c r="Y26" i="1"/>
  <c r="X26" i="1"/>
  <c r="I26" i="1"/>
  <c r="M26" i="1" s="1"/>
  <c r="Q26" i="1" s="1"/>
  <c r="U26" i="1" s="1"/>
  <c r="V26" i="1" s="1"/>
  <c r="BO25" i="1"/>
  <c r="BN25" i="1"/>
  <c r="BL25" i="1"/>
  <c r="BK25" i="1"/>
  <c r="BI25" i="1"/>
  <c r="BH25" i="1"/>
  <c r="BC25" i="1"/>
  <c r="BB25" i="1"/>
  <c r="AZ25" i="1"/>
  <c r="AY25" i="1"/>
  <c r="AW25" i="1"/>
  <c r="AV25" i="1"/>
  <c r="AQ25" i="1"/>
  <c r="AP25" i="1"/>
  <c r="AN25" i="1"/>
  <c r="AM25" i="1"/>
  <c r="AK25" i="1"/>
  <c r="AJ25" i="1"/>
  <c r="AE25" i="1"/>
  <c r="AD25" i="1"/>
  <c r="AB25" i="1"/>
  <c r="AA25" i="1"/>
  <c r="W25" i="1"/>
  <c r="I25" i="1"/>
  <c r="M25" i="1" s="1"/>
  <c r="Q25" i="1" s="1"/>
  <c r="U25" i="1" s="1"/>
  <c r="V25" i="1" s="1"/>
  <c r="BO24" i="1"/>
  <c r="BN24" i="1"/>
  <c r="BL24" i="1"/>
  <c r="BK24" i="1"/>
  <c r="BI24" i="1"/>
  <c r="BH24" i="1"/>
  <c r="BC24" i="1"/>
  <c r="BB24" i="1"/>
  <c r="AZ24" i="1"/>
  <c r="AY24" i="1"/>
  <c r="AW24" i="1"/>
  <c r="AV24" i="1"/>
  <c r="AQ24" i="1"/>
  <c r="AP24" i="1"/>
  <c r="AN24" i="1"/>
  <c r="AM24" i="1"/>
  <c r="AK24" i="1"/>
  <c r="AJ24" i="1"/>
  <c r="AF24" i="1"/>
  <c r="AR24" i="1" s="1"/>
  <c r="AE24" i="1"/>
  <c r="AD24" i="1"/>
  <c r="AB24" i="1"/>
  <c r="AA24" i="1"/>
  <c r="Y24" i="1"/>
  <c r="X24" i="1"/>
  <c r="I24" i="1"/>
  <c r="M24" i="1" s="1"/>
  <c r="Q24" i="1" s="1"/>
  <c r="U24" i="1" s="1"/>
  <c r="V24" i="1" s="1"/>
  <c r="BO23" i="1"/>
  <c r="BN23" i="1"/>
  <c r="BL23" i="1"/>
  <c r="BK23" i="1"/>
  <c r="BI23" i="1"/>
  <c r="BH23" i="1"/>
  <c r="BC23" i="1"/>
  <c r="BB23" i="1"/>
  <c r="AZ23" i="1"/>
  <c r="AY23" i="1"/>
  <c r="AW23" i="1"/>
  <c r="AV23" i="1"/>
  <c r="AQ23" i="1"/>
  <c r="AP23" i="1"/>
  <c r="AN23" i="1"/>
  <c r="AM23" i="1"/>
  <c r="AK23" i="1"/>
  <c r="AJ23" i="1"/>
  <c r="AF23" i="1"/>
  <c r="AR23" i="1" s="1"/>
  <c r="AE23" i="1"/>
  <c r="AD23" i="1"/>
  <c r="AB23" i="1"/>
  <c r="AA23" i="1"/>
  <c r="Y23" i="1"/>
  <c r="X23" i="1"/>
  <c r="I23" i="1"/>
  <c r="M23" i="1" s="1"/>
  <c r="Q23" i="1" s="1"/>
  <c r="U23" i="1" s="1"/>
  <c r="V23" i="1" s="1"/>
  <c r="BO22" i="1"/>
  <c r="BN22" i="1"/>
  <c r="BL22" i="1"/>
  <c r="BK22" i="1"/>
  <c r="BI22" i="1"/>
  <c r="BH22" i="1"/>
  <c r="BC22" i="1"/>
  <c r="BB22" i="1"/>
  <c r="AZ22" i="1"/>
  <c r="AY22" i="1"/>
  <c r="AW22" i="1"/>
  <c r="AV22" i="1"/>
  <c r="AQ22" i="1"/>
  <c r="AP22" i="1"/>
  <c r="AN22" i="1"/>
  <c r="AM22" i="1"/>
  <c r="AK22" i="1"/>
  <c r="AJ22" i="1"/>
  <c r="AF22" i="1"/>
  <c r="AR22" i="1" s="1"/>
  <c r="AE22" i="1"/>
  <c r="AD22" i="1"/>
  <c r="AB22" i="1"/>
  <c r="AA22" i="1"/>
  <c r="Y22" i="1"/>
  <c r="X22" i="1"/>
  <c r="I22" i="1"/>
  <c r="M22" i="1" s="1"/>
  <c r="Q22" i="1" s="1"/>
  <c r="U22" i="1" s="1"/>
  <c r="V22" i="1" s="1"/>
  <c r="BO21" i="1"/>
  <c r="BN21" i="1"/>
  <c r="BL21" i="1"/>
  <c r="BK21" i="1"/>
  <c r="BI21" i="1"/>
  <c r="BH21" i="1"/>
  <c r="BC21" i="1"/>
  <c r="BB21" i="1"/>
  <c r="AZ21" i="1"/>
  <c r="AY21" i="1"/>
  <c r="AW21" i="1"/>
  <c r="AV21" i="1"/>
  <c r="AQ21" i="1"/>
  <c r="AP21" i="1"/>
  <c r="AN21" i="1"/>
  <c r="AM21" i="1"/>
  <c r="AK21" i="1"/>
  <c r="AJ21" i="1"/>
  <c r="AF21" i="1"/>
  <c r="AR21" i="1" s="1"/>
  <c r="AE21" i="1"/>
  <c r="AD21" i="1"/>
  <c r="AB21" i="1"/>
  <c r="AA21" i="1"/>
  <c r="Y21" i="1"/>
  <c r="X21" i="1"/>
  <c r="I21" i="1"/>
  <c r="M21" i="1" s="1"/>
  <c r="Q21" i="1" s="1"/>
  <c r="U21" i="1" s="1"/>
  <c r="V21" i="1" s="1"/>
  <c r="BO20" i="1"/>
  <c r="BN20" i="1"/>
  <c r="BL20" i="1"/>
  <c r="BK20" i="1"/>
  <c r="BI20" i="1"/>
  <c r="BH20" i="1"/>
  <c r="BC20" i="1"/>
  <c r="BB20" i="1"/>
  <c r="AZ20" i="1"/>
  <c r="AY20" i="1"/>
  <c r="AW20" i="1"/>
  <c r="AV20" i="1"/>
  <c r="AQ20" i="1"/>
  <c r="AP20" i="1"/>
  <c r="AN20" i="1"/>
  <c r="AM20" i="1"/>
  <c r="AK20" i="1"/>
  <c r="AJ20" i="1"/>
  <c r="AF20" i="1"/>
  <c r="AR20" i="1" s="1"/>
  <c r="AE20" i="1"/>
  <c r="AD20" i="1"/>
  <c r="AB20" i="1"/>
  <c r="AA20" i="1"/>
  <c r="Y20" i="1"/>
  <c r="X20" i="1"/>
  <c r="I20" i="1"/>
  <c r="M20" i="1" s="1"/>
  <c r="Q20" i="1" s="1"/>
  <c r="U20" i="1" s="1"/>
  <c r="V20" i="1" s="1"/>
  <c r="BO19" i="1"/>
  <c r="BN19" i="1"/>
  <c r="BL19" i="1"/>
  <c r="BK19" i="1"/>
  <c r="BI19" i="1"/>
  <c r="BH19" i="1"/>
  <c r="BC19" i="1"/>
  <c r="BB19" i="1"/>
  <c r="AZ19" i="1"/>
  <c r="AY19" i="1"/>
  <c r="AW19" i="1"/>
  <c r="AV19" i="1"/>
  <c r="AQ19" i="1"/>
  <c r="AP19" i="1"/>
  <c r="AN19" i="1"/>
  <c r="AM19" i="1"/>
  <c r="AK19" i="1"/>
  <c r="AJ19" i="1"/>
  <c r="AG19" i="1"/>
  <c r="AF19" i="1"/>
  <c r="AE19" i="1"/>
  <c r="AD19" i="1"/>
  <c r="AB19" i="1"/>
  <c r="AA19" i="1"/>
  <c r="Y19" i="1"/>
  <c r="X19" i="1"/>
  <c r="M19" i="1"/>
  <c r="Q19" i="1" s="1"/>
  <c r="U19" i="1" s="1"/>
  <c r="V19" i="1" s="1"/>
  <c r="I19" i="1"/>
  <c r="BO18" i="1"/>
  <c r="BN18" i="1"/>
  <c r="BL18" i="1"/>
  <c r="BK18" i="1"/>
  <c r="BI18" i="1"/>
  <c r="BH18" i="1"/>
  <c r="BC18" i="1"/>
  <c r="BB18" i="1"/>
  <c r="AZ18" i="1"/>
  <c r="AY18" i="1"/>
  <c r="AW18" i="1"/>
  <c r="AV18" i="1"/>
  <c r="AR18" i="1"/>
  <c r="BD18" i="1" s="1"/>
  <c r="AQ18" i="1"/>
  <c r="AP18" i="1"/>
  <c r="AN18" i="1"/>
  <c r="AM18" i="1"/>
  <c r="AK18" i="1"/>
  <c r="AJ18" i="1"/>
  <c r="AF18" i="1"/>
  <c r="AE18" i="1"/>
  <c r="AD18" i="1"/>
  <c r="AB18" i="1"/>
  <c r="AA18" i="1"/>
  <c r="Y18" i="1"/>
  <c r="X18" i="1"/>
  <c r="M18" i="1"/>
  <c r="Q18" i="1" s="1"/>
  <c r="U18" i="1" s="1"/>
  <c r="V18" i="1" s="1"/>
  <c r="I18" i="1"/>
  <c r="BO17" i="1"/>
  <c r="BN17" i="1"/>
  <c r="BL17" i="1"/>
  <c r="BK17" i="1"/>
  <c r="BI17" i="1"/>
  <c r="BH17" i="1"/>
  <c r="BC17" i="1"/>
  <c r="BB17" i="1"/>
  <c r="AZ17" i="1"/>
  <c r="AY17" i="1"/>
  <c r="AW17" i="1"/>
  <c r="AV17" i="1"/>
  <c r="AQ17" i="1"/>
  <c r="AP17" i="1"/>
  <c r="AN17" i="1"/>
  <c r="AM17" i="1"/>
  <c r="AK17" i="1"/>
  <c r="AJ17" i="1"/>
  <c r="AF17" i="1"/>
  <c r="AE17" i="1"/>
  <c r="AD17" i="1"/>
  <c r="AB17" i="1"/>
  <c r="AA17" i="1"/>
  <c r="Y17" i="1"/>
  <c r="X17" i="1"/>
  <c r="I17" i="1"/>
  <c r="M17" i="1" s="1"/>
  <c r="Q17" i="1" s="1"/>
  <c r="U17" i="1" s="1"/>
  <c r="V17" i="1" s="1"/>
  <c r="BO16" i="1"/>
  <c r="BN16" i="1"/>
  <c r="BL16" i="1"/>
  <c r="BK16" i="1"/>
  <c r="BI16" i="1"/>
  <c r="BH16" i="1"/>
  <c r="BC16" i="1"/>
  <c r="BB16" i="1"/>
  <c r="AZ16" i="1"/>
  <c r="AY16" i="1"/>
  <c r="AW16" i="1"/>
  <c r="AV16" i="1"/>
  <c r="AQ16" i="1"/>
  <c r="AP16" i="1"/>
  <c r="AN16" i="1"/>
  <c r="AM16" i="1"/>
  <c r="AK16" i="1"/>
  <c r="AJ16" i="1"/>
  <c r="AG16" i="1"/>
  <c r="AF16" i="1"/>
  <c r="AE16" i="1"/>
  <c r="AD16" i="1"/>
  <c r="AB16" i="1"/>
  <c r="AA16" i="1"/>
  <c r="Y16" i="1"/>
  <c r="X16" i="1"/>
  <c r="M16" i="1"/>
  <c r="Q16" i="1" s="1"/>
  <c r="U16" i="1" s="1"/>
  <c r="V16" i="1" s="1"/>
  <c r="I16" i="1"/>
  <c r="BO15" i="1"/>
  <c r="BN15" i="1"/>
  <c r="BL15" i="1"/>
  <c r="BK15" i="1"/>
  <c r="BI15" i="1"/>
  <c r="BH15" i="1"/>
  <c r="BC15" i="1"/>
  <c r="BB15" i="1"/>
  <c r="AZ15" i="1"/>
  <c r="AY15" i="1"/>
  <c r="AW15" i="1"/>
  <c r="AV15" i="1"/>
  <c r="AQ15" i="1"/>
  <c r="AP15" i="1"/>
  <c r="AN15" i="1"/>
  <c r="AM15" i="1"/>
  <c r="AK15" i="1"/>
  <c r="AJ15" i="1"/>
  <c r="AF15" i="1"/>
  <c r="AG15" i="1" s="1"/>
  <c r="AE15" i="1"/>
  <c r="AD15" i="1"/>
  <c r="AB15" i="1"/>
  <c r="AA15" i="1"/>
  <c r="Y15" i="1"/>
  <c r="X15" i="1"/>
  <c r="I15" i="1"/>
  <c r="M15" i="1" s="1"/>
  <c r="Q15" i="1" s="1"/>
  <c r="U15" i="1" s="1"/>
  <c r="V15" i="1" s="1"/>
  <c r="BO14" i="1"/>
  <c r="BN14" i="1"/>
  <c r="BL14" i="1"/>
  <c r="BK14" i="1"/>
  <c r="BI14" i="1"/>
  <c r="BH14" i="1"/>
  <c r="BC14" i="1"/>
  <c r="BB14" i="1"/>
  <c r="AZ14" i="1"/>
  <c r="AY14" i="1"/>
  <c r="AW14" i="1"/>
  <c r="AV14" i="1"/>
  <c r="AQ14" i="1"/>
  <c r="AP14" i="1"/>
  <c r="AN14" i="1"/>
  <c r="AM14" i="1"/>
  <c r="AK14" i="1"/>
  <c r="AJ14" i="1"/>
  <c r="AG14" i="1"/>
  <c r="AF14" i="1"/>
  <c r="AE14" i="1"/>
  <c r="AD14" i="1"/>
  <c r="AB14" i="1"/>
  <c r="AA14" i="1"/>
  <c r="Y14" i="1"/>
  <c r="X14" i="1"/>
  <c r="M14" i="1"/>
  <c r="Q14" i="1" s="1"/>
  <c r="U14" i="1" s="1"/>
  <c r="V14" i="1" s="1"/>
  <c r="I14" i="1"/>
  <c r="BO13" i="1"/>
  <c r="BN13" i="1"/>
  <c r="BL13" i="1"/>
  <c r="BK13" i="1"/>
  <c r="BI13" i="1"/>
  <c r="BH13" i="1"/>
  <c r="BC13" i="1"/>
  <c r="BB13" i="1"/>
  <c r="AZ13" i="1"/>
  <c r="AY13" i="1"/>
  <c r="AW13" i="1"/>
  <c r="AV13" i="1"/>
  <c r="AQ13" i="1"/>
  <c r="AP13" i="1"/>
  <c r="AN13" i="1"/>
  <c r="AM13" i="1"/>
  <c r="AK13" i="1"/>
  <c r="AJ13" i="1"/>
  <c r="AF13" i="1"/>
  <c r="AE13" i="1"/>
  <c r="AD13" i="1"/>
  <c r="AB13" i="1"/>
  <c r="AA13" i="1"/>
  <c r="Y13" i="1"/>
  <c r="X13" i="1"/>
  <c r="I13" i="1"/>
  <c r="M13" i="1" s="1"/>
  <c r="Q13" i="1" s="1"/>
  <c r="U13" i="1" s="1"/>
  <c r="V13" i="1" s="1"/>
  <c r="BO12" i="1"/>
  <c r="BN12" i="1"/>
  <c r="BL12" i="1"/>
  <c r="BK12" i="1"/>
  <c r="BI12" i="1"/>
  <c r="BH12" i="1"/>
  <c r="BC12" i="1"/>
  <c r="BB12" i="1"/>
  <c r="AZ12" i="1"/>
  <c r="AY12" i="1"/>
  <c r="AW12" i="1"/>
  <c r="AV12" i="1"/>
  <c r="AQ12" i="1"/>
  <c r="AP12" i="1"/>
  <c r="AN12" i="1"/>
  <c r="AM12" i="1"/>
  <c r="AK12" i="1"/>
  <c r="AJ12" i="1"/>
  <c r="AG12" i="1"/>
  <c r="AF12" i="1"/>
  <c r="AE12" i="1"/>
  <c r="AD12" i="1"/>
  <c r="AB12" i="1"/>
  <c r="AA12" i="1"/>
  <c r="Y12" i="1"/>
  <c r="X12" i="1"/>
  <c r="M12" i="1"/>
  <c r="Q12" i="1" s="1"/>
  <c r="U12" i="1" s="1"/>
  <c r="V12" i="1" s="1"/>
  <c r="I12" i="1"/>
  <c r="BO11" i="1"/>
  <c r="BO98" i="1" s="1"/>
  <c r="BN11" i="1"/>
  <c r="BL11" i="1"/>
  <c r="BL98" i="1" s="1"/>
  <c r="BK11" i="1"/>
  <c r="BI11" i="1"/>
  <c r="BI98" i="1" s="1"/>
  <c r="BH11" i="1"/>
  <c r="BC11" i="1"/>
  <c r="BC98" i="1" s="1"/>
  <c r="BB11" i="1"/>
  <c r="AZ11" i="1"/>
  <c r="AZ98" i="1" s="1"/>
  <c r="AY11" i="1"/>
  <c r="AW11" i="1"/>
  <c r="AW98" i="1" s="1"/>
  <c r="AV11" i="1"/>
  <c r="AQ11" i="1"/>
  <c r="AP11" i="1"/>
  <c r="AP98" i="1" s="1"/>
  <c r="AN11" i="1"/>
  <c r="AM11" i="1"/>
  <c r="AM98" i="1" s="1"/>
  <c r="AK11" i="1"/>
  <c r="AJ11" i="1"/>
  <c r="AJ98" i="1" s="1"/>
  <c r="AF11" i="1"/>
  <c r="AG11" i="1" s="1"/>
  <c r="AE11" i="1"/>
  <c r="AD11" i="1"/>
  <c r="AD98" i="1" s="1"/>
  <c r="AB11" i="1"/>
  <c r="AA11" i="1"/>
  <c r="AA98" i="1" s="1"/>
  <c r="Y11" i="1"/>
  <c r="X11" i="1"/>
  <c r="I11" i="1"/>
  <c r="M11" i="1" s="1"/>
  <c r="Q11" i="1" s="1"/>
  <c r="U11" i="1" s="1"/>
  <c r="V11" i="1" l="1"/>
  <c r="AR11" i="1"/>
  <c r="AH13" i="1"/>
  <c r="AR15" i="1"/>
  <c r="AT15" i="1" s="1"/>
  <c r="AH17" i="1"/>
  <c r="Y98" i="1"/>
  <c r="AB98" i="1"/>
  <c r="AE98" i="1"/>
  <c r="AK98" i="1"/>
  <c r="AN98" i="1"/>
  <c r="AQ98" i="1"/>
  <c r="AV98" i="1"/>
  <c r="AY98" i="1"/>
  <c r="BB98" i="1"/>
  <c r="BH98" i="1"/>
  <c r="BK98" i="1"/>
  <c r="BN98" i="1"/>
  <c r="AH12" i="1"/>
  <c r="AR12" i="1"/>
  <c r="AT12" i="1" s="1"/>
  <c r="AG13" i="1"/>
  <c r="AG98" i="1" s="1"/>
  <c r="AH14" i="1"/>
  <c r="AR14" i="1"/>
  <c r="AT14" i="1" s="1"/>
  <c r="AH16" i="1"/>
  <c r="AR16" i="1"/>
  <c r="AT16" i="1" s="1"/>
  <c r="AG17" i="1"/>
  <c r="AH18" i="1"/>
  <c r="AG18" i="1"/>
  <c r="AH28" i="1"/>
  <c r="AG28" i="1"/>
  <c r="AH32" i="1"/>
  <c r="AG32" i="1"/>
  <c r="AH36" i="1"/>
  <c r="AG36" i="1"/>
  <c r="AH40" i="1"/>
  <c r="AG40" i="1"/>
  <c r="AH44" i="1"/>
  <c r="AG44" i="1"/>
  <c r="AH48" i="1"/>
  <c r="AG48" i="1"/>
  <c r="AH69" i="1"/>
  <c r="AR69" i="1"/>
  <c r="AG70" i="1"/>
  <c r="AH74" i="1"/>
  <c r="AG74" i="1"/>
  <c r="AH78" i="1"/>
  <c r="AG78" i="1"/>
  <c r="AH82" i="1"/>
  <c r="AG82" i="1"/>
  <c r="AH86" i="1"/>
  <c r="AG86" i="1"/>
  <c r="AH11" i="1"/>
  <c r="AH98" i="1" s="1"/>
  <c r="AR13" i="1"/>
  <c r="AT13" i="1" s="1"/>
  <c r="AH15" i="1"/>
  <c r="AR17" i="1"/>
  <c r="BD17" i="1" s="1"/>
  <c r="AH26" i="1"/>
  <c r="AG26" i="1"/>
  <c r="AH30" i="1"/>
  <c r="AG30" i="1"/>
  <c r="AH34" i="1"/>
  <c r="AG34" i="1"/>
  <c r="AH38" i="1"/>
  <c r="AG38" i="1"/>
  <c r="AH42" i="1"/>
  <c r="AG42" i="1"/>
  <c r="AH46" i="1"/>
  <c r="AG46" i="1"/>
  <c r="AG69" i="1"/>
  <c r="M69" i="1"/>
  <c r="Q69" i="1" s="1"/>
  <c r="U69" i="1" s="1"/>
  <c r="V69" i="1" s="1"/>
  <c r="AH72" i="1"/>
  <c r="AG72" i="1"/>
  <c r="AH76" i="1"/>
  <c r="AG76" i="1"/>
  <c r="AH80" i="1"/>
  <c r="AG80" i="1"/>
  <c r="AH84" i="1"/>
  <c r="AG84" i="1"/>
  <c r="AH19" i="1"/>
  <c r="AR19" i="1"/>
  <c r="AT19" i="1" s="1"/>
  <c r="AF25" i="1"/>
  <c r="AF98" i="1" s="1"/>
  <c r="W98" i="1"/>
  <c r="AH27" i="1"/>
  <c r="AR27" i="1"/>
  <c r="BD27" i="1" s="1"/>
  <c r="AH29" i="1"/>
  <c r="AR29" i="1"/>
  <c r="BD29" i="1" s="1"/>
  <c r="AH31" i="1"/>
  <c r="AR31" i="1"/>
  <c r="BD31" i="1" s="1"/>
  <c r="AH33" i="1"/>
  <c r="AR33" i="1"/>
  <c r="BD33" i="1" s="1"/>
  <c r="AH35" i="1"/>
  <c r="AR35" i="1"/>
  <c r="BD35" i="1" s="1"/>
  <c r="AH37" i="1"/>
  <c r="AR37" i="1"/>
  <c r="BD37" i="1" s="1"/>
  <c r="AH39" i="1"/>
  <c r="AR39" i="1"/>
  <c r="BD39" i="1" s="1"/>
  <c r="AH41" i="1"/>
  <c r="AR41" i="1"/>
  <c r="BD41" i="1" s="1"/>
  <c r="AH43" i="1"/>
  <c r="AR43" i="1"/>
  <c r="BD43" i="1" s="1"/>
  <c r="AH45" i="1"/>
  <c r="AR45" i="1"/>
  <c r="BD45" i="1" s="1"/>
  <c r="AH47" i="1"/>
  <c r="AR47" i="1"/>
  <c r="BD47" i="1" s="1"/>
  <c r="AH71" i="1"/>
  <c r="AR71" i="1"/>
  <c r="BD71" i="1" s="1"/>
  <c r="AH73" i="1"/>
  <c r="AR73" i="1"/>
  <c r="BD73" i="1" s="1"/>
  <c r="AH75" i="1"/>
  <c r="AR75" i="1"/>
  <c r="BD75" i="1" s="1"/>
  <c r="AH77" i="1"/>
  <c r="AR77" i="1"/>
  <c r="BD77" i="1" s="1"/>
  <c r="AH79" i="1"/>
  <c r="AR79" i="1"/>
  <c r="BD79" i="1" s="1"/>
  <c r="AH81" i="1"/>
  <c r="AR81" i="1"/>
  <c r="BD81" i="1" s="1"/>
  <c r="AH83" i="1"/>
  <c r="AR83" i="1"/>
  <c r="BD83" i="1" s="1"/>
  <c r="AH85" i="1"/>
  <c r="AR85" i="1"/>
  <c r="BD85" i="1" s="1"/>
  <c r="BF17" i="1"/>
  <c r="BP17" i="1"/>
  <c r="BE17" i="1"/>
  <c r="AT20" i="1"/>
  <c r="AS20" i="1"/>
  <c r="BD20" i="1"/>
  <c r="AT21" i="1"/>
  <c r="BD21" i="1"/>
  <c r="AS21" i="1"/>
  <c r="AT22" i="1"/>
  <c r="AS22" i="1"/>
  <c r="BD22" i="1"/>
  <c r="AT23" i="1"/>
  <c r="BD23" i="1"/>
  <c r="AS23" i="1"/>
  <c r="AT24" i="1"/>
  <c r="AS24" i="1"/>
  <c r="BD24" i="1"/>
  <c r="AH25" i="1"/>
  <c r="AR25" i="1"/>
  <c r="AG25" i="1"/>
  <c r="BF27" i="1"/>
  <c r="BP27" i="1"/>
  <c r="BE27" i="1"/>
  <c r="BF29" i="1"/>
  <c r="BP29" i="1"/>
  <c r="BE29" i="1"/>
  <c r="BF31" i="1"/>
  <c r="BP31" i="1"/>
  <c r="BE31" i="1"/>
  <c r="BF33" i="1"/>
  <c r="BP33" i="1"/>
  <c r="BE33" i="1"/>
  <c r="BF35" i="1"/>
  <c r="BE35" i="1"/>
  <c r="BP35" i="1"/>
  <c r="BF37" i="1"/>
  <c r="BP37" i="1"/>
  <c r="BE37" i="1"/>
  <c r="BF39" i="1"/>
  <c r="BP39" i="1"/>
  <c r="BE39" i="1"/>
  <c r="BF41" i="1"/>
  <c r="BE41" i="1"/>
  <c r="BP41" i="1"/>
  <c r="BF43" i="1"/>
  <c r="BP43" i="1"/>
  <c r="BE43" i="1"/>
  <c r="BF45" i="1"/>
  <c r="BE45" i="1"/>
  <c r="BP45" i="1"/>
  <c r="BF47" i="1"/>
  <c r="BP47" i="1"/>
  <c r="BE47" i="1"/>
  <c r="BD11" i="1"/>
  <c r="AS11" i="1"/>
  <c r="BD12" i="1"/>
  <c r="AS12" i="1"/>
  <c r="BD13" i="1"/>
  <c r="AS13" i="1"/>
  <c r="BD14" i="1"/>
  <c r="AS14" i="1"/>
  <c r="BD15" i="1"/>
  <c r="AS15" i="1"/>
  <c r="BD16" i="1"/>
  <c r="AS16" i="1"/>
  <c r="BF18" i="1"/>
  <c r="BP18" i="1"/>
  <c r="BE18" i="1"/>
  <c r="BF26" i="1"/>
  <c r="BP26" i="1"/>
  <c r="BE26" i="1"/>
  <c r="BF28" i="1"/>
  <c r="BP28" i="1"/>
  <c r="BE28" i="1"/>
  <c r="BF30" i="1"/>
  <c r="BP30" i="1"/>
  <c r="BE30" i="1"/>
  <c r="BF32" i="1"/>
  <c r="BE32" i="1"/>
  <c r="BP32" i="1"/>
  <c r="BF34" i="1"/>
  <c r="BP34" i="1"/>
  <c r="BE34" i="1"/>
  <c r="BF36" i="1"/>
  <c r="BP36" i="1"/>
  <c r="BE36" i="1"/>
  <c r="BF38" i="1"/>
  <c r="BP38" i="1"/>
  <c r="BE38" i="1"/>
  <c r="BF40" i="1"/>
  <c r="BP40" i="1"/>
  <c r="BE40" i="1"/>
  <c r="BF42" i="1"/>
  <c r="BP42" i="1"/>
  <c r="BE42" i="1"/>
  <c r="BF44" i="1"/>
  <c r="BP44" i="1"/>
  <c r="BE44" i="1"/>
  <c r="BF46" i="1"/>
  <c r="BE46" i="1"/>
  <c r="BP46" i="1"/>
  <c r="BF48" i="1"/>
  <c r="BE48" i="1"/>
  <c r="BP48" i="1"/>
  <c r="AT18" i="1"/>
  <c r="AH21" i="1"/>
  <c r="AH23" i="1"/>
  <c r="AT27" i="1"/>
  <c r="AT28" i="1"/>
  <c r="AT30" i="1"/>
  <c r="AT31" i="1"/>
  <c r="AT33" i="1"/>
  <c r="AT34" i="1"/>
  <c r="AT37" i="1"/>
  <c r="AT39" i="1"/>
  <c r="AT40" i="1"/>
  <c r="AT41" i="1"/>
  <c r="AT42" i="1"/>
  <c r="AT43" i="1"/>
  <c r="AT47" i="1"/>
  <c r="AT68" i="1"/>
  <c r="BD68" i="1"/>
  <c r="AS68" i="1"/>
  <c r="AT17" i="1"/>
  <c r="BD19" i="1"/>
  <c r="AH20" i="1"/>
  <c r="AH22" i="1"/>
  <c r="AH24" i="1"/>
  <c r="Y25" i="1"/>
  <c r="AT26" i="1"/>
  <c r="AT29" i="1"/>
  <c r="AT32" i="1"/>
  <c r="AT35" i="1"/>
  <c r="AT36" i="1"/>
  <c r="AT38" i="1"/>
  <c r="AT44" i="1"/>
  <c r="AT45" i="1"/>
  <c r="AT46" i="1"/>
  <c r="AT48" i="1"/>
  <c r="AR49" i="1"/>
  <c r="AG49" i="1"/>
  <c r="AS17" i="1"/>
  <c r="AS18" i="1"/>
  <c r="AG20" i="1"/>
  <c r="AG21" i="1"/>
  <c r="AG22" i="1"/>
  <c r="AG23" i="1"/>
  <c r="AG24" i="1"/>
  <c r="X25" i="1"/>
  <c r="X98" i="1" s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H49" i="1"/>
  <c r="AT50" i="1"/>
  <c r="BD50" i="1"/>
  <c r="AS50" i="1"/>
  <c r="AT51" i="1"/>
  <c r="BD51" i="1"/>
  <c r="AS51" i="1"/>
  <c r="AT52" i="1"/>
  <c r="BD52" i="1"/>
  <c r="AS52" i="1"/>
  <c r="AT53" i="1"/>
  <c r="BD53" i="1"/>
  <c r="AS53" i="1"/>
  <c r="AT54" i="1"/>
  <c r="BD54" i="1"/>
  <c r="AS54" i="1"/>
  <c r="AT55" i="1"/>
  <c r="BD55" i="1"/>
  <c r="AS55" i="1"/>
  <c r="AT56" i="1"/>
  <c r="BD56" i="1"/>
  <c r="AS56" i="1"/>
  <c r="AT57" i="1"/>
  <c r="BD57" i="1"/>
  <c r="AS57" i="1"/>
  <c r="AT58" i="1"/>
  <c r="BD58" i="1"/>
  <c r="AS58" i="1"/>
  <c r="AT59" i="1"/>
  <c r="BD59" i="1"/>
  <c r="AS59" i="1"/>
  <c r="AT60" i="1"/>
  <c r="BD60" i="1"/>
  <c r="AS60" i="1"/>
  <c r="AT61" i="1"/>
  <c r="BD61" i="1"/>
  <c r="AS61" i="1"/>
  <c r="AT62" i="1"/>
  <c r="BD62" i="1"/>
  <c r="AS62" i="1"/>
  <c r="AT63" i="1"/>
  <c r="BD63" i="1"/>
  <c r="AS63" i="1"/>
  <c r="AT64" i="1"/>
  <c r="BD64" i="1"/>
  <c r="AS64" i="1"/>
  <c r="AT65" i="1"/>
  <c r="BD65" i="1"/>
  <c r="AS65" i="1"/>
  <c r="AT66" i="1"/>
  <c r="BD66" i="1"/>
  <c r="AS66" i="1"/>
  <c r="AT67" i="1"/>
  <c r="BD67" i="1"/>
  <c r="AS67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S69" i="1"/>
  <c r="BD69" i="1"/>
  <c r="Q70" i="1"/>
  <c r="U70" i="1" s="1"/>
  <c r="V70" i="1" s="1"/>
  <c r="AH70" i="1"/>
  <c r="BD70" i="1"/>
  <c r="AS70" i="1"/>
  <c r="BF71" i="1"/>
  <c r="BP71" i="1"/>
  <c r="BE71" i="1"/>
  <c r="BF73" i="1"/>
  <c r="BP73" i="1"/>
  <c r="BE73" i="1"/>
  <c r="BF75" i="1"/>
  <c r="BP75" i="1"/>
  <c r="BE75" i="1"/>
  <c r="BF77" i="1"/>
  <c r="BP77" i="1"/>
  <c r="BE77" i="1"/>
  <c r="BF79" i="1"/>
  <c r="BP79" i="1"/>
  <c r="BE79" i="1"/>
  <c r="BF81" i="1"/>
  <c r="BP81" i="1"/>
  <c r="BE81" i="1"/>
  <c r="BF83" i="1"/>
  <c r="BP83" i="1"/>
  <c r="BE83" i="1"/>
  <c r="BF85" i="1"/>
  <c r="BP85" i="1"/>
  <c r="BE85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BF72" i="1"/>
  <c r="BP72" i="1"/>
  <c r="BE72" i="1"/>
  <c r="BF74" i="1"/>
  <c r="BP74" i="1"/>
  <c r="BE74" i="1"/>
  <c r="BF76" i="1"/>
  <c r="BP76" i="1"/>
  <c r="BE76" i="1"/>
  <c r="BF78" i="1"/>
  <c r="BP78" i="1"/>
  <c r="BE78" i="1"/>
  <c r="BF80" i="1"/>
  <c r="BP80" i="1"/>
  <c r="BE80" i="1"/>
  <c r="BF82" i="1"/>
  <c r="BP82" i="1"/>
  <c r="BE82" i="1"/>
  <c r="BF84" i="1"/>
  <c r="BP84" i="1"/>
  <c r="BE84" i="1"/>
  <c r="BF86" i="1"/>
  <c r="BP86" i="1"/>
  <c r="BE86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S87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T87" i="1"/>
  <c r="AH87" i="1"/>
  <c r="BD87" i="1"/>
  <c r="AT88" i="1"/>
  <c r="BD88" i="1"/>
  <c r="AS88" i="1"/>
  <c r="AT89" i="1"/>
  <c r="BD89" i="1"/>
  <c r="AS89" i="1"/>
  <c r="AT90" i="1"/>
  <c r="BD90" i="1"/>
  <c r="AS90" i="1"/>
  <c r="AT91" i="1"/>
  <c r="BD91" i="1"/>
  <c r="AS91" i="1"/>
  <c r="AT92" i="1"/>
  <c r="BD92" i="1"/>
  <c r="AS92" i="1"/>
  <c r="AT93" i="1"/>
  <c r="BD93" i="1"/>
  <c r="AS93" i="1"/>
  <c r="AT94" i="1"/>
  <c r="BD94" i="1"/>
  <c r="AS94" i="1"/>
  <c r="AT95" i="1"/>
  <c r="BD95" i="1"/>
  <c r="AS95" i="1"/>
  <c r="AT96" i="1"/>
  <c r="BD96" i="1"/>
  <c r="AS96" i="1"/>
  <c r="AT97" i="1"/>
  <c r="BD97" i="1"/>
  <c r="AS97" i="1"/>
  <c r="AH88" i="1"/>
  <c r="AH89" i="1"/>
  <c r="AH90" i="1"/>
  <c r="AH91" i="1"/>
  <c r="AH92" i="1"/>
  <c r="AH93" i="1"/>
  <c r="AH94" i="1"/>
  <c r="AH95" i="1"/>
  <c r="AH96" i="1"/>
  <c r="AH97" i="1"/>
  <c r="AG88" i="1"/>
  <c r="AG89" i="1"/>
  <c r="AG90" i="1"/>
  <c r="AG91" i="1"/>
  <c r="AG92" i="1"/>
  <c r="AG93" i="1"/>
  <c r="AG94" i="1"/>
  <c r="AG95" i="1"/>
  <c r="AG96" i="1"/>
  <c r="AG97" i="1"/>
  <c r="BS86" i="1" l="1"/>
  <c r="BT86" i="1"/>
  <c r="BS82" i="1"/>
  <c r="BT82" i="1"/>
  <c r="BS78" i="1"/>
  <c r="BT78" i="1"/>
  <c r="BS85" i="1"/>
  <c r="BT85" i="1"/>
  <c r="BS81" i="1"/>
  <c r="BT81" i="1"/>
  <c r="BS77" i="1"/>
  <c r="BT77" i="1"/>
  <c r="BS73" i="1"/>
  <c r="BT73" i="1"/>
  <c r="BS46" i="1"/>
  <c r="BT46" i="1"/>
  <c r="BS44" i="1"/>
  <c r="BT44" i="1"/>
  <c r="BS40" i="1"/>
  <c r="BT40" i="1"/>
  <c r="BS36" i="1"/>
  <c r="BT36" i="1"/>
  <c r="BS28" i="1"/>
  <c r="BT28" i="1"/>
  <c r="BR18" i="1"/>
  <c r="BS18" i="1"/>
  <c r="BQ18" i="1"/>
  <c r="BT18" i="1"/>
  <c r="BS37" i="1"/>
  <c r="BT37" i="1"/>
  <c r="BS35" i="1"/>
  <c r="BT35" i="1"/>
  <c r="BS33" i="1"/>
  <c r="BT33" i="1"/>
  <c r="BS29" i="1"/>
  <c r="BT29" i="1"/>
  <c r="BS17" i="1"/>
  <c r="BT17" i="1"/>
  <c r="AT11" i="1"/>
  <c r="AT98" i="1" s="1"/>
  <c r="AR98" i="1"/>
  <c r="V98" i="1"/>
  <c r="BS74" i="1"/>
  <c r="BT74" i="1"/>
  <c r="BS84" i="1"/>
  <c r="BT84" i="1"/>
  <c r="BS80" i="1"/>
  <c r="BT80" i="1"/>
  <c r="BS76" i="1"/>
  <c r="BT76" i="1"/>
  <c r="BS72" i="1"/>
  <c r="BT72" i="1"/>
  <c r="BS83" i="1"/>
  <c r="BT83" i="1"/>
  <c r="BS79" i="1"/>
  <c r="BT79" i="1"/>
  <c r="BS75" i="1"/>
  <c r="BT75" i="1"/>
  <c r="BS71" i="1"/>
  <c r="BT71" i="1"/>
  <c r="BS48" i="1"/>
  <c r="BT48" i="1"/>
  <c r="BS42" i="1"/>
  <c r="BT42" i="1"/>
  <c r="BS38" i="1"/>
  <c r="BT38" i="1"/>
  <c r="BS34" i="1"/>
  <c r="BT34" i="1"/>
  <c r="BS32" i="1"/>
  <c r="BT32" i="1"/>
  <c r="BS30" i="1"/>
  <c r="BT30" i="1"/>
  <c r="BS26" i="1"/>
  <c r="BT26" i="1"/>
  <c r="BS47" i="1"/>
  <c r="BT47" i="1"/>
  <c r="BS45" i="1"/>
  <c r="BT45" i="1"/>
  <c r="BS43" i="1"/>
  <c r="BT43" i="1"/>
  <c r="BS41" i="1"/>
  <c r="BT41" i="1"/>
  <c r="BS39" i="1"/>
  <c r="BT39" i="1"/>
  <c r="BS31" i="1"/>
  <c r="BT31" i="1"/>
  <c r="BS27" i="1"/>
  <c r="BT27" i="1"/>
  <c r="AT69" i="1"/>
  <c r="U98" i="1"/>
  <c r="BP97" i="1"/>
  <c r="BT97" i="1" s="1"/>
  <c r="BE97" i="1"/>
  <c r="BF97" i="1"/>
  <c r="BP95" i="1"/>
  <c r="BE95" i="1"/>
  <c r="BF95" i="1"/>
  <c r="BP93" i="1"/>
  <c r="BE93" i="1"/>
  <c r="BF93" i="1"/>
  <c r="BP91" i="1"/>
  <c r="BE91" i="1"/>
  <c r="BF91" i="1"/>
  <c r="BP89" i="1"/>
  <c r="BE89" i="1"/>
  <c r="BF89" i="1"/>
  <c r="BQ86" i="1"/>
  <c r="BR86" i="1"/>
  <c r="BQ82" i="1"/>
  <c r="BR82" i="1"/>
  <c r="BQ78" i="1"/>
  <c r="BR78" i="1"/>
  <c r="BQ74" i="1"/>
  <c r="BR74" i="1"/>
  <c r="BQ85" i="1"/>
  <c r="BR85" i="1"/>
  <c r="BQ81" i="1"/>
  <c r="BR81" i="1"/>
  <c r="BQ77" i="1"/>
  <c r="BR77" i="1"/>
  <c r="BQ73" i="1"/>
  <c r="BR73" i="1"/>
  <c r="BF70" i="1"/>
  <c r="BP70" i="1"/>
  <c r="BE70" i="1"/>
  <c r="BP66" i="1"/>
  <c r="BE66" i="1"/>
  <c r="BF66" i="1"/>
  <c r="BP64" i="1"/>
  <c r="BE64" i="1"/>
  <c r="BF64" i="1"/>
  <c r="BP62" i="1"/>
  <c r="BE62" i="1"/>
  <c r="BF62" i="1"/>
  <c r="BP60" i="1"/>
  <c r="BE60" i="1"/>
  <c r="BF60" i="1"/>
  <c r="BP58" i="1"/>
  <c r="BE58" i="1"/>
  <c r="BF58" i="1"/>
  <c r="BP56" i="1"/>
  <c r="BE56" i="1"/>
  <c r="BF56" i="1"/>
  <c r="BP54" i="1"/>
  <c r="BE54" i="1"/>
  <c r="BF54" i="1"/>
  <c r="BP52" i="1"/>
  <c r="BE52" i="1"/>
  <c r="BF52" i="1"/>
  <c r="BP50" i="1"/>
  <c r="BE50" i="1"/>
  <c r="BF50" i="1"/>
  <c r="BP19" i="1"/>
  <c r="BE19" i="1"/>
  <c r="BF19" i="1"/>
  <c r="BQ46" i="1"/>
  <c r="BR46" i="1"/>
  <c r="BQ44" i="1"/>
  <c r="BR44" i="1"/>
  <c r="BQ40" i="1"/>
  <c r="BR40" i="1"/>
  <c r="BQ36" i="1"/>
  <c r="BR36" i="1"/>
  <c r="BQ28" i="1"/>
  <c r="BR28" i="1"/>
  <c r="BQ37" i="1"/>
  <c r="BR37" i="1"/>
  <c r="BQ35" i="1"/>
  <c r="BR35" i="1"/>
  <c r="BQ33" i="1"/>
  <c r="BR33" i="1"/>
  <c r="BQ29" i="1"/>
  <c r="BR29" i="1"/>
  <c r="BD25" i="1"/>
  <c r="BD98" i="1" s="1"/>
  <c r="AS25" i="1"/>
  <c r="AS98" i="1" s="1"/>
  <c r="AT25" i="1"/>
  <c r="BP24" i="1"/>
  <c r="BE24" i="1"/>
  <c r="BF24" i="1"/>
  <c r="BP23" i="1"/>
  <c r="BE23" i="1"/>
  <c r="BF23" i="1"/>
  <c r="BP22" i="1"/>
  <c r="BE22" i="1"/>
  <c r="BF22" i="1"/>
  <c r="BP21" i="1"/>
  <c r="BE21" i="1"/>
  <c r="BF21" i="1"/>
  <c r="BP20" i="1"/>
  <c r="BE20" i="1"/>
  <c r="BF20" i="1"/>
  <c r="BQ17" i="1"/>
  <c r="BR17" i="1"/>
  <c r="BP96" i="1"/>
  <c r="BE96" i="1"/>
  <c r="BF96" i="1"/>
  <c r="BP94" i="1"/>
  <c r="BE94" i="1"/>
  <c r="BF94" i="1"/>
  <c r="BP92" i="1"/>
  <c r="BE92" i="1"/>
  <c r="BF92" i="1"/>
  <c r="BP90" i="1"/>
  <c r="BE90" i="1"/>
  <c r="BF90" i="1"/>
  <c r="BP88" i="1"/>
  <c r="BE88" i="1"/>
  <c r="BF88" i="1"/>
  <c r="BP87" i="1"/>
  <c r="BE87" i="1"/>
  <c r="BF87" i="1"/>
  <c r="BQ84" i="1"/>
  <c r="BR84" i="1"/>
  <c r="BQ80" i="1"/>
  <c r="BR80" i="1"/>
  <c r="BQ76" i="1"/>
  <c r="BR76" i="1"/>
  <c r="BQ72" i="1"/>
  <c r="BR72" i="1"/>
  <c r="BQ83" i="1"/>
  <c r="BR83" i="1"/>
  <c r="BQ79" i="1"/>
  <c r="BR79" i="1"/>
  <c r="BQ75" i="1"/>
  <c r="BR75" i="1"/>
  <c r="BQ71" i="1"/>
  <c r="BR71" i="1"/>
  <c r="BP69" i="1"/>
  <c r="BE69" i="1"/>
  <c r="BF69" i="1"/>
  <c r="BP67" i="1"/>
  <c r="BE67" i="1"/>
  <c r="BF67" i="1"/>
  <c r="BP65" i="1"/>
  <c r="BE65" i="1"/>
  <c r="BF65" i="1"/>
  <c r="BP63" i="1"/>
  <c r="BE63" i="1"/>
  <c r="BF63" i="1"/>
  <c r="BP61" i="1"/>
  <c r="BE61" i="1"/>
  <c r="BF61" i="1"/>
  <c r="BP59" i="1"/>
  <c r="BE59" i="1"/>
  <c r="BF59" i="1"/>
  <c r="BP57" i="1"/>
  <c r="BE57" i="1"/>
  <c r="BF57" i="1"/>
  <c r="BP55" i="1"/>
  <c r="BE55" i="1"/>
  <c r="BF55" i="1"/>
  <c r="BP53" i="1"/>
  <c r="BE53" i="1"/>
  <c r="BF53" i="1"/>
  <c r="BP51" i="1"/>
  <c r="BE51" i="1"/>
  <c r="BF51" i="1"/>
  <c r="AT49" i="1"/>
  <c r="BD49" i="1"/>
  <c r="AS49" i="1"/>
  <c r="BP68" i="1"/>
  <c r="BE68" i="1"/>
  <c r="BF68" i="1"/>
  <c r="BR48" i="1"/>
  <c r="BQ48" i="1"/>
  <c r="BQ42" i="1"/>
  <c r="BR42" i="1"/>
  <c r="BQ38" i="1"/>
  <c r="BR38" i="1"/>
  <c r="BQ34" i="1"/>
  <c r="BR34" i="1"/>
  <c r="BQ32" i="1"/>
  <c r="BR32" i="1"/>
  <c r="BQ30" i="1"/>
  <c r="BR30" i="1"/>
  <c r="BQ26" i="1"/>
  <c r="BR26" i="1"/>
  <c r="BF16" i="1"/>
  <c r="BP16" i="1"/>
  <c r="BE16" i="1"/>
  <c r="BF15" i="1"/>
  <c r="BE15" i="1"/>
  <c r="BP15" i="1"/>
  <c r="BF14" i="1"/>
  <c r="BE14" i="1"/>
  <c r="BP14" i="1"/>
  <c r="BF13" i="1"/>
  <c r="BE13" i="1"/>
  <c r="BP13" i="1"/>
  <c r="BF12" i="1"/>
  <c r="BE12" i="1"/>
  <c r="BP12" i="1"/>
  <c r="BF11" i="1"/>
  <c r="BE11" i="1"/>
  <c r="BP11" i="1"/>
  <c r="BQ47" i="1"/>
  <c r="BR47" i="1"/>
  <c r="BQ45" i="1"/>
  <c r="BR45" i="1"/>
  <c r="BQ43" i="1"/>
  <c r="BR43" i="1"/>
  <c r="BQ41" i="1"/>
  <c r="BR41" i="1"/>
  <c r="BQ39" i="1"/>
  <c r="BR39" i="1"/>
  <c r="BQ31" i="1"/>
  <c r="BR31" i="1"/>
  <c r="BQ27" i="1"/>
  <c r="BR27" i="1"/>
  <c r="BS14" i="1" l="1"/>
  <c r="BT14" i="1"/>
  <c r="BS53" i="1"/>
  <c r="BT53" i="1"/>
  <c r="BS57" i="1"/>
  <c r="BT57" i="1"/>
  <c r="BS61" i="1"/>
  <c r="BT61" i="1"/>
  <c r="BS65" i="1"/>
  <c r="BT65" i="1"/>
  <c r="BS69" i="1"/>
  <c r="BT69" i="1"/>
  <c r="BS88" i="1"/>
  <c r="BT88" i="1"/>
  <c r="BS92" i="1"/>
  <c r="BT92" i="1"/>
  <c r="BS96" i="1"/>
  <c r="BT96" i="1"/>
  <c r="BS21" i="1"/>
  <c r="BT21" i="1"/>
  <c r="BS23" i="1"/>
  <c r="BT23" i="1"/>
  <c r="BS50" i="1"/>
  <c r="BT50" i="1"/>
  <c r="BS54" i="1"/>
  <c r="BT54" i="1"/>
  <c r="BS58" i="1"/>
  <c r="BT58" i="1"/>
  <c r="BS62" i="1"/>
  <c r="BT62" i="1"/>
  <c r="BS66" i="1"/>
  <c r="BT66" i="1"/>
  <c r="BS70" i="1"/>
  <c r="BT70" i="1"/>
  <c r="BS89" i="1"/>
  <c r="BT89" i="1"/>
  <c r="BS93" i="1"/>
  <c r="BT93" i="1"/>
  <c r="BV97" i="1"/>
  <c r="BU97" i="1"/>
  <c r="BV26" i="1"/>
  <c r="BU26" i="1"/>
  <c r="BV30" i="1"/>
  <c r="BU30" i="1"/>
  <c r="BU32" i="1"/>
  <c r="BV32" i="1"/>
  <c r="BV34" i="1"/>
  <c r="BU34" i="1"/>
  <c r="BV38" i="1"/>
  <c r="BU38" i="1"/>
  <c r="BV42" i="1"/>
  <c r="BU42" i="1"/>
  <c r="BV48" i="1"/>
  <c r="BU48" i="1"/>
  <c r="BV71" i="1"/>
  <c r="BU71" i="1"/>
  <c r="BV75" i="1"/>
  <c r="BU75" i="1"/>
  <c r="BV79" i="1"/>
  <c r="BU79" i="1"/>
  <c r="BV83" i="1"/>
  <c r="BU83" i="1"/>
  <c r="BV72" i="1"/>
  <c r="BU72" i="1"/>
  <c r="BV76" i="1"/>
  <c r="BU76" i="1"/>
  <c r="BV80" i="1"/>
  <c r="BU80" i="1"/>
  <c r="BV84" i="1"/>
  <c r="BU84" i="1"/>
  <c r="BV74" i="1"/>
  <c r="BU74" i="1"/>
  <c r="BV18" i="1"/>
  <c r="BU18" i="1"/>
  <c r="BU28" i="1"/>
  <c r="BV28" i="1"/>
  <c r="BU36" i="1"/>
  <c r="BV36" i="1"/>
  <c r="BV40" i="1"/>
  <c r="BU40" i="1"/>
  <c r="BV44" i="1"/>
  <c r="BU44" i="1"/>
  <c r="BV46" i="1"/>
  <c r="BU46" i="1"/>
  <c r="BV73" i="1"/>
  <c r="BU73" i="1"/>
  <c r="BV77" i="1"/>
  <c r="BU77" i="1"/>
  <c r="BV81" i="1"/>
  <c r="BU81" i="1"/>
  <c r="BV85" i="1"/>
  <c r="BU85" i="1"/>
  <c r="BV78" i="1"/>
  <c r="BU78" i="1"/>
  <c r="BV82" i="1"/>
  <c r="BU82" i="1"/>
  <c r="BV86" i="1"/>
  <c r="BU86" i="1"/>
  <c r="BS12" i="1"/>
  <c r="BT12" i="1"/>
  <c r="BS11" i="1"/>
  <c r="BT11" i="1"/>
  <c r="BF98" i="1"/>
  <c r="BS13" i="1"/>
  <c r="BT13" i="1"/>
  <c r="BS15" i="1"/>
  <c r="BT15" i="1"/>
  <c r="BS16" i="1"/>
  <c r="BT16" i="1"/>
  <c r="BS68" i="1"/>
  <c r="BT68" i="1"/>
  <c r="BS51" i="1"/>
  <c r="BT51" i="1"/>
  <c r="BS55" i="1"/>
  <c r="BT55" i="1"/>
  <c r="BS59" i="1"/>
  <c r="BT59" i="1"/>
  <c r="BS63" i="1"/>
  <c r="BT63" i="1"/>
  <c r="BS67" i="1"/>
  <c r="BT67" i="1"/>
  <c r="BS87" i="1"/>
  <c r="BT87" i="1"/>
  <c r="BS90" i="1"/>
  <c r="BT90" i="1"/>
  <c r="BS94" i="1"/>
  <c r="BT94" i="1"/>
  <c r="BS20" i="1"/>
  <c r="BT20" i="1"/>
  <c r="BS22" i="1"/>
  <c r="BT22" i="1"/>
  <c r="BS24" i="1"/>
  <c r="BT24" i="1"/>
  <c r="BS19" i="1"/>
  <c r="BT19" i="1"/>
  <c r="BV19" i="1" s="1"/>
  <c r="BS52" i="1"/>
  <c r="BT52" i="1"/>
  <c r="BS56" i="1"/>
  <c r="BT56" i="1"/>
  <c r="BS60" i="1"/>
  <c r="BT60" i="1"/>
  <c r="BS64" i="1"/>
  <c r="BT64" i="1"/>
  <c r="BS91" i="1"/>
  <c r="BT91" i="1"/>
  <c r="BT95" i="1"/>
  <c r="BS95" i="1"/>
  <c r="BV27" i="1"/>
  <c r="BU27" i="1"/>
  <c r="BV31" i="1"/>
  <c r="BU31" i="1"/>
  <c r="BU39" i="1"/>
  <c r="BV39" i="1"/>
  <c r="BU41" i="1"/>
  <c r="BV41" i="1"/>
  <c r="BU43" i="1"/>
  <c r="BV43" i="1"/>
  <c r="BU45" i="1"/>
  <c r="BV45" i="1"/>
  <c r="BU47" i="1"/>
  <c r="BV47" i="1"/>
  <c r="BV17" i="1"/>
  <c r="BU17" i="1"/>
  <c r="BU29" i="1"/>
  <c r="BV29" i="1"/>
  <c r="BU33" i="1"/>
  <c r="BV33" i="1"/>
  <c r="BV35" i="1"/>
  <c r="BU35" i="1"/>
  <c r="BU37" i="1"/>
  <c r="BV37" i="1"/>
  <c r="BQ11" i="1"/>
  <c r="BR11" i="1"/>
  <c r="BQ13" i="1"/>
  <c r="BR13" i="1"/>
  <c r="BQ15" i="1"/>
  <c r="BR15" i="1"/>
  <c r="BQ16" i="1"/>
  <c r="BR16" i="1"/>
  <c r="BR68" i="1"/>
  <c r="BQ68" i="1"/>
  <c r="BP49" i="1"/>
  <c r="BE49" i="1"/>
  <c r="BF49" i="1"/>
  <c r="BR51" i="1"/>
  <c r="BQ51" i="1"/>
  <c r="BR55" i="1"/>
  <c r="BQ55" i="1"/>
  <c r="BR59" i="1"/>
  <c r="BQ59" i="1"/>
  <c r="BR63" i="1"/>
  <c r="BQ63" i="1"/>
  <c r="BR67" i="1"/>
  <c r="BQ67" i="1"/>
  <c r="BR87" i="1"/>
  <c r="BQ87" i="1"/>
  <c r="BR90" i="1"/>
  <c r="BQ90" i="1"/>
  <c r="BR94" i="1"/>
  <c r="BQ94" i="1"/>
  <c r="BR20" i="1"/>
  <c r="BQ20" i="1"/>
  <c r="BR22" i="1"/>
  <c r="BQ22" i="1"/>
  <c r="BR24" i="1"/>
  <c r="BQ24" i="1"/>
  <c r="BR19" i="1"/>
  <c r="BR52" i="1"/>
  <c r="BQ52" i="1"/>
  <c r="BR56" i="1"/>
  <c r="BQ56" i="1"/>
  <c r="BR60" i="1"/>
  <c r="BQ60" i="1"/>
  <c r="BR64" i="1"/>
  <c r="BQ64" i="1"/>
  <c r="BR91" i="1"/>
  <c r="BQ91" i="1"/>
  <c r="BR95" i="1"/>
  <c r="BQ95" i="1"/>
  <c r="BQ12" i="1"/>
  <c r="BR12" i="1"/>
  <c r="BQ14" i="1"/>
  <c r="BR14" i="1"/>
  <c r="BR53" i="1"/>
  <c r="BQ53" i="1"/>
  <c r="BR57" i="1"/>
  <c r="BQ57" i="1"/>
  <c r="BR61" i="1"/>
  <c r="BQ61" i="1"/>
  <c r="BR65" i="1"/>
  <c r="BQ65" i="1"/>
  <c r="BR69" i="1"/>
  <c r="BQ69" i="1"/>
  <c r="BR88" i="1"/>
  <c r="BQ88" i="1"/>
  <c r="BR92" i="1"/>
  <c r="BQ92" i="1"/>
  <c r="BR96" i="1"/>
  <c r="BQ96" i="1"/>
  <c r="BR21" i="1"/>
  <c r="BQ21" i="1"/>
  <c r="BR23" i="1"/>
  <c r="BQ23" i="1"/>
  <c r="BF25" i="1"/>
  <c r="BP25" i="1"/>
  <c r="BE25" i="1"/>
  <c r="BE98" i="1" s="1"/>
  <c r="BR50" i="1"/>
  <c r="BQ50" i="1"/>
  <c r="BR54" i="1"/>
  <c r="BQ54" i="1"/>
  <c r="BR58" i="1"/>
  <c r="BQ58" i="1"/>
  <c r="BR62" i="1"/>
  <c r="BQ62" i="1"/>
  <c r="BR66" i="1"/>
  <c r="BQ66" i="1"/>
  <c r="BQ70" i="1"/>
  <c r="BR70" i="1"/>
  <c r="BR89" i="1"/>
  <c r="BQ89" i="1"/>
  <c r="BR93" i="1"/>
  <c r="BQ93" i="1"/>
  <c r="BR97" i="1"/>
  <c r="BQ97" i="1"/>
  <c r="BS49" i="1" l="1"/>
  <c r="BT49" i="1"/>
  <c r="BV91" i="1"/>
  <c r="BU91" i="1"/>
  <c r="BV64" i="1"/>
  <c r="BU64" i="1"/>
  <c r="BV60" i="1"/>
  <c r="BU60" i="1"/>
  <c r="BV56" i="1"/>
  <c r="BU56" i="1"/>
  <c r="BV52" i="1"/>
  <c r="BU52" i="1"/>
  <c r="BU24" i="1"/>
  <c r="BV24" i="1"/>
  <c r="BV22" i="1"/>
  <c r="BU22" i="1"/>
  <c r="BU20" i="1"/>
  <c r="BV20" i="1"/>
  <c r="BV94" i="1"/>
  <c r="BU94" i="1"/>
  <c r="BV90" i="1"/>
  <c r="BU90" i="1"/>
  <c r="BV87" i="1"/>
  <c r="BU87" i="1"/>
  <c r="BV67" i="1"/>
  <c r="BU67" i="1"/>
  <c r="BV63" i="1"/>
  <c r="BU63" i="1"/>
  <c r="BV59" i="1"/>
  <c r="BU59" i="1"/>
  <c r="BU55" i="1"/>
  <c r="BV55" i="1"/>
  <c r="BU51" i="1"/>
  <c r="BV51" i="1"/>
  <c r="BV68" i="1"/>
  <c r="BU68" i="1"/>
  <c r="BV16" i="1"/>
  <c r="BU16" i="1"/>
  <c r="BV15" i="1"/>
  <c r="BU15" i="1"/>
  <c r="BV13" i="1"/>
  <c r="BU13" i="1"/>
  <c r="BV12" i="1"/>
  <c r="BU12" i="1"/>
  <c r="BS25" i="1"/>
  <c r="BT25" i="1"/>
  <c r="BU95" i="1"/>
  <c r="BV95" i="1"/>
  <c r="BT98" i="1"/>
  <c r="BV11" i="1"/>
  <c r="BU11" i="1"/>
  <c r="BP98" i="1"/>
  <c r="BV93" i="1"/>
  <c r="BU93" i="1"/>
  <c r="BV89" i="1"/>
  <c r="BU89" i="1"/>
  <c r="BV70" i="1"/>
  <c r="BU70" i="1"/>
  <c r="BV66" i="1"/>
  <c r="BU66" i="1"/>
  <c r="BV62" i="1"/>
  <c r="BU62" i="1"/>
  <c r="BV58" i="1"/>
  <c r="BU58" i="1"/>
  <c r="BV54" i="1"/>
  <c r="BU54" i="1"/>
  <c r="BV50" i="1"/>
  <c r="BU50" i="1"/>
  <c r="BV23" i="1"/>
  <c r="BU23" i="1"/>
  <c r="BU21" i="1"/>
  <c r="BV21" i="1"/>
  <c r="BV96" i="1"/>
  <c r="BU96" i="1"/>
  <c r="BV92" i="1"/>
  <c r="BU92" i="1"/>
  <c r="BV88" i="1"/>
  <c r="BU88" i="1"/>
  <c r="BV69" i="1"/>
  <c r="BU69" i="1"/>
  <c r="BV65" i="1"/>
  <c r="BU65" i="1"/>
  <c r="BV61" i="1"/>
  <c r="BU61" i="1"/>
  <c r="BV57" i="1"/>
  <c r="BU57" i="1"/>
  <c r="BU53" i="1"/>
  <c r="BV53" i="1"/>
  <c r="BU14" i="1"/>
  <c r="BV14" i="1"/>
  <c r="BQ25" i="1"/>
  <c r="BR25" i="1"/>
  <c r="BR49" i="1"/>
  <c r="BQ49" i="1"/>
  <c r="BR98" i="1" l="1"/>
  <c r="BQ98" i="1"/>
  <c r="BU25" i="1"/>
  <c r="BV25" i="1"/>
  <c r="BU49" i="1"/>
  <c r="BV49" i="1"/>
  <c r="BV98" i="1"/>
  <c r="BU98" i="1"/>
</calcChain>
</file>

<file path=xl/sharedStrings.xml><?xml version="1.0" encoding="utf-8"?>
<sst xmlns="http://schemas.openxmlformats.org/spreadsheetml/2006/main" count="745" uniqueCount="183">
  <si>
    <t>№ п/п</t>
  </si>
  <si>
    <t>Наименование</t>
  </si>
  <si>
    <t>ИНН</t>
  </si>
  <si>
    <t>КПП</t>
  </si>
  <si>
    <t>ОКТМО</t>
  </si>
  <si>
    <t>2015 год</t>
  </si>
  <si>
    <t>2016 год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</si>
  <si>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</si>
  <si>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</si>
  <si>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</si>
  <si>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</si>
  <si>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</si>
  <si>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</si>
  <si>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</si>
  <si>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</si>
  <si>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</si>
  <si>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</si>
  <si>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</si>
  <si>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</si>
  <si>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</si>
  <si>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</si>
  <si>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</si>
  <si>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отклонения к 01.15</t>
  </si>
  <si>
    <t>отклонения к 02.15</t>
  </si>
  <si>
    <t>отклонения к 03.15</t>
  </si>
  <si>
    <t>отклонения к 1 кв.2015г.</t>
  </si>
  <si>
    <t>отклонения к 04.15</t>
  </si>
  <si>
    <t>отклонения к 05.15</t>
  </si>
  <si>
    <t>отклонения к 06.15</t>
  </si>
  <si>
    <t>отклонения к 6 мес.15</t>
  </si>
  <si>
    <t>отклонения к 07.15</t>
  </si>
  <si>
    <t>отклонения к 08.15</t>
  </si>
  <si>
    <t>отклонения к 09.15</t>
  </si>
  <si>
    <t>отклонение к 9 мес.2015г.</t>
  </si>
  <si>
    <t>отклонения к 10.15</t>
  </si>
  <si>
    <t>отклонения к 11.15</t>
  </si>
  <si>
    <t>отклонения к 12.15</t>
  </si>
  <si>
    <t>Итого 2016</t>
  </si>
  <si>
    <t>рубли</t>
  </si>
  <si>
    <t>%</t>
  </si>
  <si>
    <t>Октябрьская дирекция тяги</t>
  </si>
  <si>
    <t>101245009(20,25)</t>
  </si>
  <si>
    <t>ООО "ГРАНИТ"</t>
  </si>
  <si>
    <t>ГБУЗ "Сортавальская ЦРБ"</t>
  </si>
  <si>
    <t>ООО "Петербургтеплоэнерго"</t>
  </si>
  <si>
    <t>ООО "Норд Лизинг"</t>
  </si>
  <si>
    <t>ГУП РК "Сортавальское ДРСУ"</t>
  </si>
  <si>
    <t>ООО "Аалто"</t>
  </si>
  <si>
    <t>ОМВД России по Лахд.району</t>
  </si>
  <si>
    <t>ОМВД России по Сортавальскому району</t>
  </si>
  <si>
    <t>101245001</t>
  </si>
  <si>
    <t>86618101</t>
  </si>
  <si>
    <t>ПАО "МРСК Северо-Запада"</t>
  </si>
  <si>
    <t>ГБПОУ РК "Лахденпохский техникум"</t>
  </si>
  <si>
    <t>КАРЕЛЬСКАЯ ТАМОЖНЯ</t>
  </si>
  <si>
    <t>АО "ТНС энерго Карелии"</t>
  </si>
  <si>
    <t>ООО "Лахденпохский водоканал"</t>
  </si>
  <si>
    <t>УФССП России по РК</t>
  </si>
  <si>
    <t>МУП "АПТЕКА №17"</t>
  </si>
  <si>
    <t>АО "ПСК</t>
  </si>
  <si>
    <t>ООО "ЯККИМА"</t>
  </si>
  <si>
    <t>АО "ТАНДЕР"</t>
  </si>
  <si>
    <t>101245001(02,03)</t>
  </si>
  <si>
    <t>ПРОКУРАТУРА РК</t>
  </si>
  <si>
    <t>ООО "Домоуправление"</t>
  </si>
  <si>
    <t>ООО "ЯККИМВААРА"</t>
  </si>
  <si>
    <t>ГКУСЗ "Центр социальной работы Лахд.района"</t>
  </si>
  <si>
    <t>ОАО "Лахденпохский леспромхоз"</t>
  </si>
  <si>
    <t>ООО "Магазин-10"</t>
  </si>
  <si>
    <t>Филиал №1 ЗАО "Норд Интер Хауз"</t>
  </si>
  <si>
    <t>МКОУ "Лахденпохская средняя школа"</t>
  </si>
  <si>
    <t>ООО БРИГ</t>
  </si>
  <si>
    <t>ГКУ РК "Отряд противопожарной службы по Лахд.району"</t>
  </si>
  <si>
    <t>ГУ Лахденпохский районный суд</t>
  </si>
  <si>
    <t>МКДОУ Детский сад "Радуга"</t>
  </si>
  <si>
    <t>МКУ "КЦСОН Лахденпохского района</t>
  </si>
  <si>
    <t>Администрация ЛМР</t>
  </si>
  <si>
    <t>Администрация ЛГП</t>
  </si>
  <si>
    <t>УФСБ России по Республике Карелия</t>
  </si>
  <si>
    <t>1001044080</t>
  </si>
  <si>
    <t>100101001</t>
  </si>
  <si>
    <t>ГКУ РК "Лахденпохское центральное лесничество"</t>
  </si>
  <si>
    <t>1012009497</t>
  </si>
  <si>
    <t>101201001</t>
  </si>
  <si>
    <t>ООО "ЛЕС-ТОРГ"</t>
  </si>
  <si>
    <t>1012008341</t>
  </si>
  <si>
    <t>Хвойное лесничество Минобороны России - филиал ФГКУ "ТУЛХ" Минобороны России</t>
  </si>
  <si>
    <t>7704761773</t>
  </si>
  <si>
    <t>100143001</t>
  </si>
  <si>
    <t>ООО "Карелия-Форест"</t>
  </si>
  <si>
    <t>1012004435</t>
  </si>
  <si>
    <t>ООО "Геликон-Онего"</t>
  </si>
  <si>
    <t>1001151276</t>
  </si>
  <si>
    <t>МБОУ ДОД ЦДТ</t>
  </si>
  <si>
    <t>1012001988</t>
  </si>
  <si>
    <t>МУ "РУО и ДМ"</t>
  </si>
  <si>
    <t>1012003833</t>
  </si>
  <si>
    <t>МУП "Зеленый город"</t>
  </si>
  <si>
    <t>1012010397</t>
  </si>
  <si>
    <t>ООО "МИКЛИ"</t>
  </si>
  <si>
    <t>1012000335</t>
  </si>
  <si>
    <t>Сбербанк</t>
  </si>
  <si>
    <t>МКУ "Хозяйственное управление"</t>
  </si>
  <si>
    <t>1012010245</t>
  </si>
  <si>
    <t>УФК по Республике Карелия</t>
  </si>
  <si>
    <t>1001041918</t>
  </si>
  <si>
    <t>МКУ "ЦГБ"</t>
  </si>
  <si>
    <t>1012003939</t>
  </si>
  <si>
    <t>ООО Фишфорель</t>
  </si>
  <si>
    <t>ООО ЛФК Бумэкс</t>
  </si>
  <si>
    <t>ПАО "Ростелеком</t>
  </si>
  <si>
    <t>ООО "ЛЦМ"</t>
  </si>
  <si>
    <t>ООО "Карельская фанера"</t>
  </si>
  <si>
    <t>АО "Карелгаз"</t>
  </si>
  <si>
    <t>АО  "КОНЦЕРН"ОКЕАНПРИБОР КФ</t>
  </si>
  <si>
    <t>ЗАО "ВИРТА"</t>
  </si>
  <si>
    <t>АО Кала-Ранта</t>
  </si>
  <si>
    <t>Администрация КСП</t>
  </si>
  <si>
    <t>МБОУ Куркиекская СОШ</t>
  </si>
  <si>
    <t>1012002170</t>
  </si>
  <si>
    <t>МБУК ККЦ</t>
  </si>
  <si>
    <t>1012004065</t>
  </si>
  <si>
    <t>Детский сад п.Куркиеки</t>
  </si>
  <si>
    <t>1012002533</t>
  </si>
  <si>
    <t>ООО "ТД "Гранит Логистик"</t>
  </si>
  <si>
    <t>ООО "ВЕКТОР"</t>
  </si>
  <si>
    <t>1012008856</t>
  </si>
  <si>
    <t>ООО "СИЕНИТ"</t>
  </si>
  <si>
    <t>ГУП РК "Сортавальское дорожное ремонтно-строительное управление"</t>
  </si>
  <si>
    <t>1007012092</t>
  </si>
  <si>
    <t>100701001</t>
  </si>
  <si>
    <t>86618411</t>
  </si>
  <si>
    <t>ООО "Прайм"</t>
  </si>
  <si>
    <t>Администрация МСП</t>
  </si>
  <si>
    <t>МКОУ "Ихальская СОШ"</t>
  </si>
  <si>
    <t>МКОУ "Мийнальская ООШ"</t>
  </si>
  <si>
    <t>1012002519</t>
  </si>
  <si>
    <t>ООО "Мастер"</t>
  </si>
  <si>
    <t>7841419025</t>
  </si>
  <si>
    <t>784101001</t>
  </si>
  <si>
    <t>ООО "Энергетик"</t>
  </si>
  <si>
    <t>1012000600</t>
  </si>
  <si>
    <t>Октябрьская дирекция инфраструктуры</t>
  </si>
  <si>
    <t>101245021(22)</t>
  </si>
  <si>
    <t>МОУ "Райваттальская СОШ"</t>
  </si>
  <si>
    <t>МКОУ "Таунанская ООШ"</t>
  </si>
  <si>
    <t>1012002068</t>
  </si>
  <si>
    <t>Администрация ХСП</t>
  </si>
  <si>
    <t>Сортавальское ДРСУ ГУП РК</t>
  </si>
  <si>
    <t>ООО Новое</t>
  </si>
  <si>
    <t>Октябрьская дирекция управления движением ОАО "РЖД"</t>
  </si>
  <si>
    <t>101245008(10,11,17,21,22,23,26,27)</t>
  </si>
  <si>
    <t>МКОУ "Элисенваарская СОШ"</t>
  </si>
  <si>
    <t>1012002149</t>
  </si>
  <si>
    <t>Детский сад п. Эстерло</t>
  </si>
  <si>
    <t>1012002942</t>
  </si>
  <si>
    <t>Администрация ЭСП</t>
  </si>
  <si>
    <t>Негосударственное учреждение здравоохранения "Дорожная клиническая больница открытого акционерного общества "Российские железные дороги"</t>
  </si>
  <si>
    <t>7804302780</t>
  </si>
  <si>
    <t>780401001</t>
  </si>
  <si>
    <t>ДЕТСКИЙ САД №21 ОАО "РЖД"</t>
  </si>
  <si>
    <t>ООО "Автодороги-Питкяранта"</t>
  </si>
  <si>
    <t xml:space="preserve">ИТОГО </t>
  </si>
  <si>
    <t xml:space="preserve">отклонения к 2015г. </t>
  </si>
  <si>
    <t>в т.ч. по нормат. расщепления в бюджет района      (43% г/п, 51% с/п)</t>
  </si>
  <si>
    <t>в т.ч. по нормат. расщепления в бюджет района      (40% г/п, 48% с/п)</t>
  </si>
  <si>
    <t>№ п/п до сорт.</t>
  </si>
  <si>
    <r>
      <t xml:space="preserve">в т.ч. по нормативу расщепления </t>
    </r>
    <r>
      <rPr>
        <b/>
        <sz val="6"/>
        <color theme="1"/>
        <rFont val="Arial"/>
        <family val="2"/>
        <charset val="204"/>
      </rPr>
      <t>в бюджет района</t>
    </r>
    <r>
      <rPr>
        <sz val="6"/>
        <color theme="1"/>
        <rFont val="Arial"/>
        <family val="2"/>
        <charset val="204"/>
      </rPr>
      <t xml:space="preserve">      (40% г/п, 48% с/п)</t>
    </r>
  </si>
  <si>
    <r>
      <t xml:space="preserve">в т.ч. по нормативу расщепления </t>
    </r>
    <r>
      <rPr>
        <b/>
        <sz val="6"/>
        <color theme="1"/>
        <rFont val="Arial"/>
        <family val="2"/>
        <charset val="204"/>
      </rPr>
      <t>в бюджет района</t>
    </r>
    <r>
      <rPr>
        <sz val="6"/>
        <color theme="1"/>
        <rFont val="Arial"/>
        <family val="2"/>
        <charset val="204"/>
      </rPr>
      <t xml:space="preserve">      (43% г/п, 51% с/п)</t>
    </r>
  </si>
  <si>
    <t>ИТОГО</t>
  </si>
  <si>
    <t>Приложение   12</t>
  </si>
  <si>
    <t>к пояснительной записке к отчету об исполнении</t>
  </si>
  <si>
    <t>бюджета Лахденпохского муниципального района за 2016 год</t>
  </si>
  <si>
    <t>Динамика поступлений НДФЛ по крупнейшим плательщикам (юридическим лицам) на территории Лахденпохского муниципального района</t>
  </si>
  <si>
    <t>рублей</t>
  </si>
  <si>
    <t>ИТОГО по отклонению с "+"</t>
  </si>
  <si>
    <t>Приложение   12а</t>
  </si>
  <si>
    <t>ИТОГО по отклонению с "-"</t>
  </si>
  <si>
    <t>Приложение   12б</t>
  </si>
  <si>
    <r>
      <rPr>
        <b/>
        <sz val="9"/>
        <color theme="1"/>
        <rFont val="Arial"/>
        <family val="2"/>
        <charset val="204"/>
      </rPr>
      <t>Динамика поступлений НДФЛ по крупнейшим плательщикам (юридическим лицам) на территории Лахденпохского муниципального района</t>
    </r>
    <r>
      <rPr>
        <b/>
        <sz val="8"/>
        <color theme="1"/>
        <rFont val="Arial"/>
        <family val="2"/>
        <charset val="204"/>
      </rPr>
      <t xml:space="preserve"> </t>
    </r>
  </si>
  <si>
    <t>(сортировка по отклонению в 2016г.)</t>
  </si>
  <si>
    <r>
      <t>Динамика поступлений НДФЛ по крупнейшим плательщикам (юридическим лицам) на территории Лахденпохского муниципального района</t>
    </r>
    <r>
      <rPr>
        <sz val="9"/>
        <color theme="1"/>
        <rFont val="Arial"/>
        <family val="2"/>
        <charset val="204"/>
      </rPr>
      <t xml:space="preserve"> </t>
    </r>
  </si>
  <si>
    <t>(сортировка по крупнейшим в 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</si>
</sst>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b/>
      <sz val="6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4" fontId="1" fillId="2" borderId="1" xfId="0" applyNumberFormat="1" applyFont="1" applyFill="1" applyBorder="1"/>
    <xf numFmtId="10" fontId="1" fillId="0" borderId="1" xfId="0" applyNumberFormat="1" applyFont="1" applyBorder="1"/>
    <xf numFmtId="4" fontId="1" fillId="4" borderId="1" xfId="0" applyNumberFormat="1" applyFont="1" applyFill="1" applyBorder="1"/>
    <xf numFmtId="10" fontId="1" fillId="4" borderId="1" xfId="0" applyNumberFormat="1" applyFont="1" applyFill="1" applyBorder="1"/>
    <xf numFmtId="4" fontId="1" fillId="3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5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0" fontId="1" fillId="0" borderId="1" xfId="0" applyNumberFormat="1" applyFont="1" applyFill="1" applyBorder="1"/>
    <xf numFmtId="10" fontId="1" fillId="0" borderId="5" xfId="0" applyNumberFormat="1" applyFont="1" applyFill="1" applyBorder="1"/>
    <xf numFmtId="0" fontId="1" fillId="0" borderId="0" xfId="0" applyFont="1" applyFill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0" fontId="1" fillId="3" borderId="5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3" borderId="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" fontId="1" fillId="3" borderId="11" xfId="0" applyNumberFormat="1" applyFont="1" applyFill="1" applyBorder="1"/>
    <xf numFmtId="0" fontId="3" fillId="0" borderId="12" xfId="0" applyFont="1" applyFill="1" applyBorder="1" applyAlignment="1">
      <alignment horizontal="center" vertical="center"/>
    </xf>
    <xf numFmtId="4" fontId="1" fillId="0" borderId="5" xfId="0" applyNumberFormat="1" applyFont="1" applyFill="1" applyBorder="1"/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" fontId="1" fillId="2" borderId="7" xfId="0" applyNumberFormat="1" applyFont="1" applyFill="1" applyBorder="1"/>
    <xf numFmtId="4" fontId="1" fillId="2" borderId="2" xfId="0" applyNumberFormat="1" applyFont="1" applyFill="1" applyBorder="1"/>
    <xf numFmtId="4" fontId="1" fillId="0" borderId="12" xfId="0" applyNumberFormat="1" applyFont="1" applyFill="1" applyBorder="1"/>
    <xf numFmtId="0" fontId="3" fillId="0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2" fontId="1" fillId="3" borderId="5" xfId="0" applyNumberFormat="1" applyFont="1" applyFill="1" applyBorder="1"/>
    <xf numFmtId="10" fontId="1" fillId="3" borderId="12" xfId="0" applyNumberFormat="1" applyFont="1" applyFill="1" applyBorder="1"/>
    <xf numFmtId="2" fontId="1" fillId="3" borderId="12" xfId="0" applyNumberFormat="1" applyFont="1" applyFill="1" applyBorder="1"/>
    <xf numFmtId="4" fontId="2" fillId="0" borderId="0" xfId="0" applyNumberFormat="1" applyFont="1" applyFill="1"/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4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4" fontId="2" fillId="3" borderId="11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/>
    <xf numFmtId="10" fontId="1" fillId="0" borderId="2" xfId="0" applyNumberFormat="1" applyFont="1" applyBorder="1"/>
    <xf numFmtId="4" fontId="1" fillId="4" borderId="2" xfId="0" applyNumberFormat="1" applyFont="1" applyFill="1" applyBorder="1"/>
    <xf numFmtId="10" fontId="1" fillId="4" borderId="2" xfId="0" applyNumberFormat="1" applyFont="1" applyFill="1" applyBorder="1"/>
    <xf numFmtId="4" fontId="1" fillId="3" borderId="2" xfId="0" applyNumberFormat="1" applyFont="1" applyFill="1" applyBorder="1"/>
    <xf numFmtId="10" fontId="1" fillId="3" borderId="2" xfId="0" applyNumberFormat="1" applyFont="1" applyFill="1" applyBorder="1"/>
    <xf numFmtId="10" fontId="1" fillId="0" borderId="12" xfId="0" applyNumberFormat="1" applyFont="1" applyBorder="1"/>
    <xf numFmtId="4" fontId="1" fillId="3" borderId="9" xfId="0" applyNumberFormat="1" applyFont="1" applyFill="1" applyBorder="1"/>
    <xf numFmtId="10" fontId="1" fillId="0" borderId="2" xfId="0" applyNumberFormat="1" applyFont="1" applyFill="1" applyBorder="1"/>
    <xf numFmtId="0" fontId="1" fillId="0" borderId="14" xfId="0" applyFont="1" applyBorder="1"/>
    <xf numFmtId="4" fontId="2" fillId="0" borderId="14" xfId="0" applyNumberFormat="1" applyFont="1" applyBorder="1"/>
    <xf numFmtId="10" fontId="2" fillId="0" borderId="14" xfId="0" applyNumberFormat="1" applyFont="1" applyBorder="1"/>
    <xf numFmtId="4" fontId="2" fillId="0" borderId="14" xfId="0" applyNumberFormat="1" applyFont="1" applyFill="1" applyBorder="1"/>
    <xf numFmtId="10" fontId="2" fillId="0" borderId="14" xfId="0" applyNumberFormat="1" applyFont="1" applyFill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4" fontId="1" fillId="0" borderId="7" xfId="0" applyNumberFormat="1" applyFont="1" applyBorder="1"/>
    <xf numFmtId="4" fontId="1" fillId="0" borderId="7" xfId="0" applyNumberFormat="1" applyFont="1" applyFill="1" applyBorder="1"/>
    <xf numFmtId="10" fontId="1" fillId="0" borderId="7" xfId="0" applyNumberFormat="1" applyFont="1" applyBorder="1"/>
    <xf numFmtId="4" fontId="1" fillId="4" borderId="7" xfId="0" applyNumberFormat="1" applyFont="1" applyFill="1" applyBorder="1"/>
    <xf numFmtId="10" fontId="1" fillId="4" borderId="7" xfId="0" applyNumberFormat="1" applyFont="1" applyFill="1" applyBorder="1"/>
    <xf numFmtId="4" fontId="1" fillId="3" borderId="7" xfId="0" applyNumberFormat="1" applyFont="1" applyFill="1" applyBorder="1"/>
    <xf numFmtId="10" fontId="1" fillId="3" borderId="7" xfId="0" applyNumberFormat="1" applyFont="1" applyFill="1" applyBorder="1"/>
    <xf numFmtId="10" fontId="1" fillId="0" borderId="3" xfId="0" applyNumberFormat="1" applyFont="1" applyBorder="1"/>
    <xf numFmtId="4" fontId="1" fillId="3" borderId="10" xfId="0" applyNumberFormat="1" applyFont="1" applyFill="1" applyBorder="1"/>
    <xf numFmtId="10" fontId="1" fillId="3" borderId="3" xfId="0" applyNumberFormat="1" applyFont="1" applyFill="1" applyBorder="1"/>
    <xf numFmtId="4" fontId="1" fillId="0" borderId="3" xfId="0" applyNumberFormat="1" applyFont="1" applyFill="1" applyBorder="1"/>
    <xf numFmtId="10" fontId="1" fillId="0" borderId="7" xfId="0" applyNumberFormat="1" applyFont="1" applyFill="1" applyBorder="1"/>
    <xf numFmtId="10" fontId="1" fillId="0" borderId="15" xfId="0" applyNumberFormat="1" applyFont="1" applyFill="1" applyBorder="1"/>
    <xf numFmtId="0" fontId="1" fillId="0" borderId="14" xfId="0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/>
    <xf numFmtId="0" fontId="5" fillId="0" borderId="0" xfId="0" applyFont="1"/>
    <xf numFmtId="4" fontId="1" fillId="5" borderId="1" xfId="0" applyNumberFormat="1" applyFont="1" applyFill="1" applyBorder="1"/>
    <xf numFmtId="4" fontId="1" fillId="5" borderId="2" xfId="0" applyNumberFormat="1" applyFont="1" applyFill="1" applyBorder="1"/>
    <xf numFmtId="0" fontId="3" fillId="5" borderId="1" xfId="0" applyFont="1" applyFill="1" applyBorder="1" applyAlignment="1">
      <alignment horizontal="center" vertical="center"/>
    </xf>
    <xf numFmtId="4" fontId="2" fillId="5" borderId="14" xfId="0" applyNumberFormat="1" applyFont="1" applyFill="1" applyBorder="1"/>
    <xf numFmtId="4" fontId="1" fillId="6" borderId="1" xfId="0" applyNumberFormat="1" applyFont="1" applyFill="1" applyBorder="1"/>
    <xf numFmtId="4" fontId="1" fillId="6" borderId="2" xfId="0" applyNumberFormat="1" applyFont="1" applyFill="1" applyBorder="1"/>
    <xf numFmtId="4" fontId="2" fillId="6" borderId="15" xfId="0" applyNumberFormat="1" applyFont="1" applyFill="1" applyBorder="1"/>
    <xf numFmtId="4" fontId="1" fillId="6" borderId="7" xfId="0" applyNumberFormat="1" applyFont="1" applyFill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98"/>
  <sheetViews>
    <sheetView zoomScaleNormal="100" workbookViewId="0">
      <pane xSplit="5" ySplit="10" topLeftCell="F11" activePane="bottomRight" state="frozen"/>
      <selection pane="topRight" activeCell="F1" sqref="F1"/>
      <selection pane="bottomLeft" activeCell="A7" sqref="A7"/>
      <selection pane="bottomRight" activeCell="BP3" sqref="BP3:BV3"/>
    </sheetView>
  </sheetViews>
  <sheetFormatPr defaultRowHeight="11.25" x14ac:dyDescent="0.2"/>
  <cols>
    <col min="1" max="1" width="3.25" style="1" customWidth="1"/>
    <col min="2" max="2" width="23.375" style="1" customWidth="1"/>
    <col min="3" max="3" width="11.75" style="2" customWidth="1"/>
    <col min="4" max="4" width="11.125" style="2" hidden="1" customWidth="1"/>
    <col min="5" max="5" width="6.875" style="2" bestFit="1" customWidth="1"/>
    <col min="6" max="16" width="9" style="1" hidden="1" customWidth="1"/>
    <col min="17" max="17" width="9.5" style="1" hidden="1" customWidth="1"/>
    <col min="18" max="20" width="9" style="1" hidden="1" customWidth="1"/>
    <col min="21" max="21" width="10.875" style="1" customWidth="1"/>
    <col min="22" max="22" width="10.125" style="1" customWidth="1"/>
    <col min="23" max="23" width="9" style="1" hidden="1" customWidth="1"/>
    <col min="24" max="24" width="8.125" style="1" hidden="1" customWidth="1"/>
    <col min="25" max="25" width="7" style="1" hidden="1" customWidth="1"/>
    <col min="26" max="27" width="9" style="1" hidden="1" customWidth="1"/>
    <col min="28" max="28" width="7.75" style="1" hidden="1" customWidth="1"/>
    <col min="29" max="30" width="9" style="1" hidden="1" customWidth="1"/>
    <col min="31" max="31" width="7.75" style="1" hidden="1" customWidth="1"/>
    <col min="32" max="32" width="9.125" style="1" hidden="1" customWidth="1"/>
    <col min="33" max="33" width="9.25" style="1" hidden="1" customWidth="1"/>
    <col min="34" max="55" width="9" style="1" hidden="1" customWidth="1"/>
    <col min="56" max="56" width="9.5" style="1" hidden="1" customWidth="1"/>
    <col min="57" max="57" width="9.25" style="1" hidden="1" customWidth="1"/>
    <col min="58" max="67" width="9" style="1" hidden="1" customWidth="1"/>
    <col min="68" max="68" width="10.25" style="1" bestFit="1" customWidth="1"/>
    <col min="69" max="69" width="9.625" style="1" bestFit="1" customWidth="1"/>
    <col min="70" max="70" width="7.625" style="1" customWidth="1"/>
    <col min="71" max="71" width="11.5" style="1" hidden="1" customWidth="1"/>
    <col min="72" max="72" width="10.125" style="1" customWidth="1"/>
    <col min="73" max="73" width="9" style="33" customWidth="1"/>
    <col min="74" max="74" width="6.75" style="33" customWidth="1"/>
    <col min="75" max="16384" width="9" style="1"/>
  </cols>
  <sheetData>
    <row r="1" spans="1:74" x14ac:dyDescent="0.2">
      <c r="BR1" s="118" t="s">
        <v>170</v>
      </c>
      <c r="BS1" s="118"/>
      <c r="BT1" s="118"/>
      <c r="BU1" s="118"/>
      <c r="BV1" s="118"/>
    </row>
    <row r="2" spans="1:74" x14ac:dyDescent="0.2">
      <c r="BQ2" s="118" t="s">
        <v>171</v>
      </c>
      <c r="BR2" s="118"/>
      <c r="BS2" s="118"/>
      <c r="BT2" s="118"/>
      <c r="BU2" s="118"/>
      <c r="BV2" s="118"/>
    </row>
    <row r="3" spans="1:74" x14ac:dyDescent="0.2">
      <c r="BP3" s="118" t="s">
        <v>172</v>
      </c>
      <c r="BQ3" s="118"/>
      <c r="BR3" s="118"/>
      <c r="BS3" s="118"/>
      <c r="BT3" s="118"/>
      <c r="BU3" s="118"/>
      <c r="BV3" s="118"/>
    </row>
    <row r="4" spans="1:74" x14ac:dyDescent="0.2">
      <c r="BP4" s="76"/>
      <c r="BQ4" s="76"/>
      <c r="BR4" s="76"/>
      <c r="BS4" s="76"/>
      <c r="BT4" s="76"/>
      <c r="BU4" s="76"/>
      <c r="BV4" s="76"/>
    </row>
    <row r="5" spans="1:74" ht="12" customHeight="1" x14ac:dyDescent="0.2">
      <c r="A5" s="119" t="s">
        <v>173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</row>
    <row r="6" spans="1:74" ht="12" customHeight="1" x14ac:dyDescent="0.2">
      <c r="B6" s="44"/>
      <c r="BV6" s="33" t="s">
        <v>174</v>
      </c>
    </row>
    <row r="7" spans="1:74" ht="14.25" customHeight="1" x14ac:dyDescent="0.2">
      <c r="A7" s="125" t="s">
        <v>0</v>
      </c>
      <c r="B7" s="120" t="s">
        <v>1</v>
      </c>
      <c r="C7" s="120" t="s">
        <v>2</v>
      </c>
      <c r="D7" s="120" t="s">
        <v>3</v>
      </c>
      <c r="E7" s="121" t="s">
        <v>4</v>
      </c>
      <c r="F7" s="141" t="s">
        <v>5</v>
      </c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3"/>
      <c r="W7" s="41" t="s">
        <v>6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1"/>
      <c r="BP7" s="147" t="s">
        <v>6</v>
      </c>
      <c r="BQ7" s="148"/>
      <c r="BR7" s="148"/>
      <c r="BS7" s="148"/>
      <c r="BT7" s="148"/>
      <c r="BU7" s="148"/>
      <c r="BV7" s="149"/>
    </row>
    <row r="8" spans="1:74" ht="11.25" customHeight="1" x14ac:dyDescent="0.2">
      <c r="A8" s="126"/>
      <c r="B8" s="120"/>
      <c r="C8" s="120"/>
      <c r="D8" s="120"/>
      <c r="E8" s="128"/>
      <c r="F8" s="120" t="s">
        <v>7</v>
      </c>
      <c r="G8" s="120" t="s">
        <v>8</v>
      </c>
      <c r="H8" s="120" t="s">
        <v>9</v>
      </c>
      <c r="I8" s="122" t="s">
        <v>10</v>
      </c>
      <c r="J8" s="120" t="s">
        <v>11</v>
      </c>
      <c r="K8" s="120" t="s">
        <v>12</v>
      </c>
      <c r="L8" s="120" t="s">
        <v>13</v>
      </c>
      <c r="M8" s="122" t="s">
        <v>14</v>
      </c>
      <c r="N8" s="120" t="s">
        <v>15</v>
      </c>
      <c r="O8" s="120" t="s">
        <v>16</v>
      </c>
      <c r="P8" s="120" t="s">
        <v>17</v>
      </c>
      <c r="Q8" s="122" t="s">
        <v>18</v>
      </c>
      <c r="R8" s="120" t="s">
        <v>19</v>
      </c>
      <c r="S8" s="120" t="s">
        <v>20</v>
      </c>
      <c r="T8" s="120" t="s">
        <v>21</v>
      </c>
      <c r="U8" s="131" t="s">
        <v>162</v>
      </c>
      <c r="V8" s="154" t="s">
        <v>165</v>
      </c>
      <c r="W8" s="132" t="s">
        <v>7</v>
      </c>
      <c r="X8" s="133" t="s">
        <v>22</v>
      </c>
      <c r="Y8" s="133"/>
      <c r="Z8" s="132" t="s">
        <v>8</v>
      </c>
      <c r="AA8" s="133" t="s">
        <v>23</v>
      </c>
      <c r="AB8" s="133"/>
      <c r="AC8" s="132" t="s">
        <v>9</v>
      </c>
      <c r="AD8" s="133" t="s">
        <v>24</v>
      </c>
      <c r="AE8" s="133"/>
      <c r="AF8" s="134" t="s">
        <v>10</v>
      </c>
      <c r="AG8" s="136" t="s">
        <v>25</v>
      </c>
      <c r="AH8" s="137"/>
      <c r="AI8" s="129" t="s">
        <v>11</v>
      </c>
      <c r="AJ8" s="133" t="s">
        <v>26</v>
      </c>
      <c r="AK8" s="133"/>
      <c r="AL8" s="129" t="s">
        <v>12</v>
      </c>
      <c r="AM8" s="133" t="s">
        <v>27</v>
      </c>
      <c r="AN8" s="133"/>
      <c r="AO8" s="129" t="s">
        <v>13</v>
      </c>
      <c r="AP8" s="133" t="s">
        <v>28</v>
      </c>
      <c r="AQ8" s="133"/>
      <c r="AR8" s="138" t="s">
        <v>14</v>
      </c>
      <c r="AS8" s="140" t="s">
        <v>29</v>
      </c>
      <c r="AT8" s="140"/>
      <c r="AU8" s="129" t="s">
        <v>15</v>
      </c>
      <c r="AV8" s="133" t="s">
        <v>30</v>
      </c>
      <c r="AW8" s="133"/>
      <c r="AX8" s="129" t="s">
        <v>16</v>
      </c>
      <c r="AY8" s="133" t="s">
        <v>31</v>
      </c>
      <c r="AZ8" s="133"/>
      <c r="BA8" s="129" t="s">
        <v>17</v>
      </c>
      <c r="BB8" s="133" t="s">
        <v>32</v>
      </c>
      <c r="BC8" s="150"/>
      <c r="BD8" s="156" t="s">
        <v>18</v>
      </c>
      <c r="BE8" s="140" t="s">
        <v>33</v>
      </c>
      <c r="BF8" s="140"/>
      <c r="BG8" s="129" t="s">
        <v>19</v>
      </c>
      <c r="BH8" s="133" t="s">
        <v>34</v>
      </c>
      <c r="BI8" s="150"/>
      <c r="BJ8" s="129" t="s">
        <v>20</v>
      </c>
      <c r="BK8" s="133" t="s">
        <v>35</v>
      </c>
      <c r="BL8" s="150"/>
      <c r="BM8" s="129" t="s">
        <v>21</v>
      </c>
      <c r="BN8" s="133" t="s">
        <v>36</v>
      </c>
      <c r="BO8" s="150"/>
      <c r="BP8" s="151" t="s">
        <v>37</v>
      </c>
      <c r="BQ8" s="140" t="s">
        <v>163</v>
      </c>
      <c r="BR8" s="153"/>
      <c r="BS8" s="60"/>
      <c r="BT8" s="144" t="s">
        <v>164</v>
      </c>
      <c r="BU8" s="146" t="s">
        <v>163</v>
      </c>
      <c r="BV8" s="146"/>
    </row>
    <row r="9" spans="1:74" ht="30" customHeight="1" x14ac:dyDescent="0.2">
      <c r="A9" s="127"/>
      <c r="B9" s="121"/>
      <c r="C9" s="121"/>
      <c r="D9" s="121"/>
      <c r="E9" s="128"/>
      <c r="F9" s="121"/>
      <c r="G9" s="121"/>
      <c r="H9" s="121"/>
      <c r="I9" s="123"/>
      <c r="J9" s="121"/>
      <c r="K9" s="121"/>
      <c r="L9" s="121"/>
      <c r="M9" s="123"/>
      <c r="N9" s="121"/>
      <c r="O9" s="121"/>
      <c r="P9" s="121"/>
      <c r="Q9" s="123"/>
      <c r="R9" s="121"/>
      <c r="S9" s="121"/>
      <c r="T9" s="121"/>
      <c r="U9" s="122"/>
      <c r="V9" s="155"/>
      <c r="W9" s="132"/>
      <c r="X9" s="4" t="s">
        <v>38</v>
      </c>
      <c r="Y9" s="4" t="s">
        <v>39</v>
      </c>
      <c r="Z9" s="132"/>
      <c r="AA9" s="4" t="s">
        <v>38</v>
      </c>
      <c r="AB9" s="4" t="s">
        <v>39</v>
      </c>
      <c r="AC9" s="132"/>
      <c r="AD9" s="4" t="s">
        <v>38</v>
      </c>
      <c r="AE9" s="4" t="s">
        <v>39</v>
      </c>
      <c r="AF9" s="135"/>
      <c r="AG9" s="5" t="s">
        <v>38</v>
      </c>
      <c r="AH9" s="5" t="s">
        <v>39</v>
      </c>
      <c r="AI9" s="130"/>
      <c r="AJ9" s="4" t="s">
        <v>38</v>
      </c>
      <c r="AK9" s="4" t="s">
        <v>39</v>
      </c>
      <c r="AL9" s="130"/>
      <c r="AM9" s="4" t="s">
        <v>38</v>
      </c>
      <c r="AN9" s="4" t="s">
        <v>39</v>
      </c>
      <c r="AO9" s="130"/>
      <c r="AP9" s="4" t="s">
        <v>38</v>
      </c>
      <c r="AQ9" s="4" t="s">
        <v>39</v>
      </c>
      <c r="AR9" s="139"/>
      <c r="AS9" s="6" t="s">
        <v>38</v>
      </c>
      <c r="AT9" s="6" t="s">
        <v>39</v>
      </c>
      <c r="AU9" s="130"/>
      <c r="AV9" s="4" t="s">
        <v>38</v>
      </c>
      <c r="AW9" s="4" t="s">
        <v>39</v>
      </c>
      <c r="AX9" s="130"/>
      <c r="AY9" s="4" t="s">
        <v>38</v>
      </c>
      <c r="AZ9" s="4" t="s">
        <v>39</v>
      </c>
      <c r="BA9" s="130"/>
      <c r="BB9" s="4" t="s">
        <v>38</v>
      </c>
      <c r="BC9" s="7" t="s">
        <v>39</v>
      </c>
      <c r="BD9" s="156"/>
      <c r="BE9" s="6" t="s">
        <v>38</v>
      </c>
      <c r="BF9" s="6" t="s">
        <v>39</v>
      </c>
      <c r="BG9" s="130"/>
      <c r="BH9" s="4" t="s">
        <v>38</v>
      </c>
      <c r="BI9" s="7" t="s">
        <v>39</v>
      </c>
      <c r="BJ9" s="130"/>
      <c r="BK9" s="4" t="s">
        <v>38</v>
      </c>
      <c r="BL9" s="7" t="s">
        <v>39</v>
      </c>
      <c r="BM9" s="130"/>
      <c r="BN9" s="4" t="s">
        <v>38</v>
      </c>
      <c r="BO9" s="7" t="s">
        <v>39</v>
      </c>
      <c r="BP9" s="152"/>
      <c r="BQ9" s="40" t="s">
        <v>38</v>
      </c>
      <c r="BR9" s="41" t="s">
        <v>39</v>
      </c>
      <c r="BS9" s="3"/>
      <c r="BT9" s="145"/>
      <c r="BU9" s="43" t="s">
        <v>38</v>
      </c>
      <c r="BV9" s="43" t="s">
        <v>39</v>
      </c>
    </row>
    <row r="10" spans="1:74" s="18" customFormat="1" ht="8.25" x14ac:dyDescent="0.15">
      <c r="A10" s="8">
        <v>1</v>
      </c>
      <c r="B10" s="8">
        <v>2</v>
      </c>
      <c r="C10" s="8">
        <v>3</v>
      </c>
      <c r="D10" s="8">
        <v>4</v>
      </c>
      <c r="E10" s="9">
        <v>5</v>
      </c>
      <c r="F10" s="8">
        <v>6</v>
      </c>
      <c r="G10" s="8">
        <v>7</v>
      </c>
      <c r="H10" s="8">
        <v>8</v>
      </c>
      <c r="I10" s="10">
        <v>9</v>
      </c>
      <c r="J10" s="8">
        <v>10</v>
      </c>
      <c r="K10" s="8">
        <v>11</v>
      </c>
      <c r="L10" s="8">
        <v>12</v>
      </c>
      <c r="M10" s="10">
        <v>13</v>
      </c>
      <c r="N10" s="8">
        <v>14</v>
      </c>
      <c r="O10" s="8">
        <v>15</v>
      </c>
      <c r="P10" s="8">
        <v>16</v>
      </c>
      <c r="Q10" s="10">
        <v>17</v>
      </c>
      <c r="R10" s="8">
        <v>18</v>
      </c>
      <c r="S10" s="8">
        <v>19</v>
      </c>
      <c r="T10" s="8">
        <v>20</v>
      </c>
      <c r="U10" s="11">
        <v>21</v>
      </c>
      <c r="V10" s="38"/>
      <c r="W10" s="12">
        <v>22</v>
      </c>
      <c r="X10" s="13">
        <v>23</v>
      </c>
      <c r="Y10" s="13">
        <v>24</v>
      </c>
      <c r="Z10" s="12">
        <v>25</v>
      </c>
      <c r="AA10" s="12">
        <v>26</v>
      </c>
      <c r="AB10" s="12">
        <v>27</v>
      </c>
      <c r="AC10" s="12">
        <v>28</v>
      </c>
      <c r="AD10" s="12">
        <v>29</v>
      </c>
      <c r="AE10" s="12">
        <v>30</v>
      </c>
      <c r="AF10" s="14">
        <v>31</v>
      </c>
      <c r="AG10" s="14">
        <v>32</v>
      </c>
      <c r="AH10" s="14">
        <v>33</v>
      </c>
      <c r="AI10" s="15">
        <v>34</v>
      </c>
      <c r="AJ10" s="12">
        <v>35</v>
      </c>
      <c r="AK10" s="12">
        <v>36</v>
      </c>
      <c r="AL10" s="13">
        <v>37</v>
      </c>
      <c r="AM10" s="13">
        <v>38</v>
      </c>
      <c r="AN10" s="13">
        <v>39</v>
      </c>
      <c r="AO10" s="12">
        <v>40</v>
      </c>
      <c r="AP10" s="12">
        <v>41</v>
      </c>
      <c r="AQ10" s="12">
        <v>42</v>
      </c>
      <c r="AR10" s="16">
        <v>43</v>
      </c>
      <c r="AS10" s="16">
        <v>44</v>
      </c>
      <c r="AT10" s="16">
        <v>45</v>
      </c>
      <c r="AU10" s="12">
        <v>46</v>
      </c>
      <c r="AV10" s="12">
        <v>47</v>
      </c>
      <c r="AW10" s="12">
        <v>48</v>
      </c>
      <c r="AX10" s="12">
        <v>49</v>
      </c>
      <c r="AY10" s="12">
        <v>50</v>
      </c>
      <c r="AZ10" s="12">
        <v>51</v>
      </c>
      <c r="BA10" s="12">
        <v>52</v>
      </c>
      <c r="BB10" s="12">
        <v>53</v>
      </c>
      <c r="BC10" s="17">
        <v>54</v>
      </c>
      <c r="BD10" s="16">
        <v>55</v>
      </c>
      <c r="BE10" s="16">
        <v>56</v>
      </c>
      <c r="BF10" s="16">
        <v>57</v>
      </c>
      <c r="BG10" s="16">
        <v>58</v>
      </c>
      <c r="BH10" s="16">
        <v>59</v>
      </c>
      <c r="BI10" s="16">
        <v>60</v>
      </c>
      <c r="BJ10" s="16">
        <v>61</v>
      </c>
      <c r="BK10" s="16">
        <v>62</v>
      </c>
      <c r="BL10" s="16">
        <v>63</v>
      </c>
      <c r="BM10" s="16">
        <v>64</v>
      </c>
      <c r="BN10" s="16">
        <v>65</v>
      </c>
      <c r="BO10" s="45">
        <v>66</v>
      </c>
      <c r="BP10" s="46">
        <v>67</v>
      </c>
      <c r="BQ10" s="16">
        <v>68</v>
      </c>
      <c r="BR10" s="16">
        <v>69</v>
      </c>
      <c r="BS10" s="61"/>
      <c r="BT10" s="48"/>
      <c r="BU10" s="15"/>
      <c r="BV10" s="15"/>
    </row>
    <row r="11" spans="1:74" x14ac:dyDescent="0.2">
      <c r="A11" s="19">
        <v>1</v>
      </c>
      <c r="B11" s="19" t="s">
        <v>40</v>
      </c>
      <c r="C11" s="4">
        <v>7708503727</v>
      </c>
      <c r="D11" s="4" t="s">
        <v>41</v>
      </c>
      <c r="E11" s="4">
        <v>86618101</v>
      </c>
      <c r="F11" s="20">
        <v>9428</v>
      </c>
      <c r="G11" s="20">
        <v>161657</v>
      </c>
      <c r="H11" s="20">
        <v>56838</v>
      </c>
      <c r="I11" s="21">
        <f t="shared" ref="I11:I74" si="0">F11+G11+H11</f>
        <v>227923</v>
      </c>
      <c r="J11" s="20">
        <v>47327</v>
      </c>
      <c r="K11" s="20">
        <v>64783</v>
      </c>
      <c r="L11" s="20">
        <v>-75888</v>
      </c>
      <c r="M11" s="21">
        <f>I11+J11+K11+L11</f>
        <v>264145</v>
      </c>
      <c r="N11" s="20">
        <v>49315</v>
      </c>
      <c r="O11" s="20">
        <v>59699</v>
      </c>
      <c r="P11" s="20">
        <v>37693</v>
      </c>
      <c r="Q11" s="21">
        <f>M11+N11+O11+P11</f>
        <v>410852</v>
      </c>
      <c r="R11" s="20">
        <v>48715</v>
      </c>
      <c r="S11" s="20">
        <v>52081</v>
      </c>
      <c r="T11" s="20">
        <v>72241</v>
      </c>
      <c r="U11" s="21">
        <f>Q11+R11+S11+T11</f>
        <v>583889</v>
      </c>
      <c r="V11" s="28">
        <f>IF(E11=86618101,U11*40/100,U11*48/100)</f>
        <v>233555.6</v>
      </c>
      <c r="W11" s="20">
        <v>4146</v>
      </c>
      <c r="X11" s="20">
        <f t="shared" ref="X11:X74" si="1">W11-F11</f>
        <v>-5282</v>
      </c>
      <c r="Y11" s="22">
        <f t="shared" ref="Y11:Y74" si="2">W11/F11</f>
        <v>0.43975392448027151</v>
      </c>
      <c r="Z11" s="20">
        <v>46086</v>
      </c>
      <c r="AA11" s="20">
        <f t="shared" ref="AA11:AA74" si="3">Z11-G11</f>
        <v>-115571</v>
      </c>
      <c r="AB11" s="22">
        <f t="shared" ref="AB11:AB74" si="4">Z11/G11</f>
        <v>0.28508508756193668</v>
      </c>
      <c r="AC11" s="20">
        <v>40401</v>
      </c>
      <c r="AD11" s="20">
        <f t="shared" ref="AD11:AD74" si="5">AC11-H11</f>
        <v>-16437</v>
      </c>
      <c r="AE11" s="22">
        <f t="shared" ref="AE11:AE74" si="6">AC11/H11</f>
        <v>0.71080966958724801</v>
      </c>
      <c r="AF11" s="23">
        <f t="shared" ref="AF11:AF74" si="7">W11+Z11+AC11</f>
        <v>90633</v>
      </c>
      <c r="AG11" s="23">
        <f t="shared" ref="AG11:AG74" si="8">AF11-I11</f>
        <v>-137290</v>
      </c>
      <c r="AH11" s="24">
        <f t="shared" ref="AH11:AH74" si="9">AF11/I11</f>
        <v>0.39764745111287586</v>
      </c>
      <c r="AI11" s="20">
        <v>39396</v>
      </c>
      <c r="AJ11" s="20">
        <f>AI11-J11</f>
        <v>-7931</v>
      </c>
      <c r="AK11" s="22">
        <f t="shared" ref="AK11:AK74" si="10">AI11/J11</f>
        <v>0.83242123946161806</v>
      </c>
      <c r="AL11" s="20">
        <v>48464</v>
      </c>
      <c r="AM11" s="20">
        <f>AL11-K11</f>
        <v>-16319</v>
      </c>
      <c r="AN11" s="22">
        <f>AL11/K11</f>
        <v>0.74809749471311915</v>
      </c>
      <c r="AO11" s="20">
        <v>40180</v>
      </c>
      <c r="AP11" s="20">
        <f>AO11-L11</f>
        <v>116068</v>
      </c>
      <c r="AQ11" s="22">
        <f>AO11/L11</f>
        <v>-0.52946447396162766</v>
      </c>
      <c r="AR11" s="25">
        <f>AF11+AI11+AL11+AO11</f>
        <v>218673</v>
      </c>
      <c r="AS11" s="25">
        <f>AR11-M11</f>
        <v>-45472</v>
      </c>
      <c r="AT11" s="26">
        <f>AR11/M11</f>
        <v>0.82785212667285013</v>
      </c>
      <c r="AU11" s="20">
        <v>41116</v>
      </c>
      <c r="AV11" s="20">
        <f>AU11-N11</f>
        <v>-8199</v>
      </c>
      <c r="AW11" s="22">
        <f>AU11/N11</f>
        <v>0.83374226908648486</v>
      </c>
      <c r="AX11" s="20">
        <v>38950</v>
      </c>
      <c r="AY11" s="20">
        <f>AX11-O11</f>
        <v>-20749</v>
      </c>
      <c r="AZ11" s="22">
        <f>AX11/O11</f>
        <v>0.65243973935911825</v>
      </c>
      <c r="BA11" s="20">
        <v>42526</v>
      </c>
      <c r="BB11" s="20">
        <f>BA11-P11</f>
        <v>4833</v>
      </c>
      <c r="BC11" s="27">
        <f>BA11/P11</f>
        <v>1.1282200939166422</v>
      </c>
      <c r="BD11" s="25">
        <f>AR11+AU11+AX11+BA11</f>
        <v>341265</v>
      </c>
      <c r="BE11" s="25">
        <f>BD11-Q11</f>
        <v>-69587</v>
      </c>
      <c r="BF11" s="26">
        <f>BD11/Q11</f>
        <v>0.83062757391956232</v>
      </c>
      <c r="BG11" s="20">
        <v>58747</v>
      </c>
      <c r="BH11" s="20">
        <f>BG11-R11</f>
        <v>10032</v>
      </c>
      <c r="BI11" s="27">
        <f>BG11/R11</f>
        <v>1.2059324643333675</v>
      </c>
      <c r="BJ11" s="20">
        <v>47980</v>
      </c>
      <c r="BK11" s="20">
        <f>BJ11-S11</f>
        <v>-4101</v>
      </c>
      <c r="BL11" s="27">
        <f>BJ11/S11</f>
        <v>0.92125727232580024</v>
      </c>
      <c r="BM11" s="20">
        <v>41928</v>
      </c>
      <c r="BN11" s="20">
        <f>BM11-T11</f>
        <v>-30313</v>
      </c>
      <c r="BO11" s="27">
        <f>BM11/T11</f>
        <v>0.5803906368959455</v>
      </c>
      <c r="BP11" s="47">
        <f>BD11+BG11+BJ11+BM11</f>
        <v>489920</v>
      </c>
      <c r="BQ11" s="25">
        <f>BP11-U11</f>
        <v>-93969</v>
      </c>
      <c r="BR11" s="42">
        <f>BP11/U11</f>
        <v>0.8390635891410867</v>
      </c>
      <c r="BS11" s="62">
        <f>BP11*43/100</f>
        <v>210665.60000000001</v>
      </c>
      <c r="BT11" s="49">
        <f>IF(E11=86618101,BP11*43/100,BP11*51/100)</f>
        <v>210665.60000000001</v>
      </c>
      <c r="BU11" s="28">
        <f>BT11-V11</f>
        <v>-22890</v>
      </c>
      <c r="BV11" s="31">
        <f>BT11/V11</f>
        <v>0.90199335832666827</v>
      </c>
    </row>
    <row r="12" spans="1:74" x14ac:dyDescent="0.2">
      <c r="A12" s="19">
        <v>2</v>
      </c>
      <c r="B12" s="19" t="s">
        <v>42</v>
      </c>
      <c r="C12" s="4">
        <v>1012004844</v>
      </c>
      <c r="D12" s="4">
        <v>101201001</v>
      </c>
      <c r="E12" s="4">
        <v>86618101</v>
      </c>
      <c r="F12" s="20">
        <v>248097</v>
      </c>
      <c r="G12" s="20">
        <v>193731</v>
      </c>
      <c r="H12" s="20">
        <v>196056</v>
      </c>
      <c r="I12" s="21">
        <f t="shared" si="0"/>
        <v>637884</v>
      </c>
      <c r="J12" s="20">
        <v>323003</v>
      </c>
      <c r="K12" s="20">
        <v>164933</v>
      </c>
      <c r="L12" s="20">
        <v>104009</v>
      </c>
      <c r="M12" s="21">
        <f t="shared" ref="M12:M75" si="11">I12+J12+K12+L12</f>
        <v>1229829</v>
      </c>
      <c r="N12" s="20">
        <v>219090</v>
      </c>
      <c r="O12" s="20">
        <v>140946</v>
      </c>
      <c r="P12" s="20">
        <v>160692</v>
      </c>
      <c r="Q12" s="21">
        <f t="shared" ref="Q12:Q75" si="12">M12+N12+O12+P12</f>
        <v>1750557</v>
      </c>
      <c r="R12" s="20">
        <v>300960</v>
      </c>
      <c r="S12" s="20">
        <v>322114</v>
      </c>
      <c r="T12" s="20">
        <v>407231</v>
      </c>
      <c r="U12" s="21">
        <f>Q12+R12+S12+T12</f>
        <v>2780862</v>
      </c>
      <c r="V12" s="28">
        <f>IF(E12=86618101,U12*40/100,U12*48/100)</f>
        <v>1112344.8</v>
      </c>
      <c r="W12" s="20">
        <v>419071</v>
      </c>
      <c r="X12" s="20">
        <f t="shared" si="1"/>
        <v>170974</v>
      </c>
      <c r="Y12" s="22">
        <f t="shared" si="2"/>
        <v>1.6891417469779966</v>
      </c>
      <c r="Z12" s="20">
        <v>443780</v>
      </c>
      <c r="AA12" s="20">
        <f t="shared" si="3"/>
        <v>250049</v>
      </c>
      <c r="AB12" s="22">
        <f t="shared" si="4"/>
        <v>2.2907020559435507</v>
      </c>
      <c r="AC12" s="20">
        <v>100000</v>
      </c>
      <c r="AD12" s="20">
        <f t="shared" si="5"/>
        <v>-96056</v>
      </c>
      <c r="AE12" s="22">
        <f t="shared" si="6"/>
        <v>0.51005835067531724</v>
      </c>
      <c r="AF12" s="23">
        <f t="shared" si="7"/>
        <v>962851</v>
      </c>
      <c r="AG12" s="23">
        <f t="shared" si="8"/>
        <v>324967</v>
      </c>
      <c r="AH12" s="24">
        <f t="shared" si="9"/>
        <v>1.5094452909933467</v>
      </c>
      <c r="AI12" s="20">
        <v>965805</v>
      </c>
      <c r="AJ12" s="20">
        <f t="shared" ref="AJ12:AJ75" si="13">AI12-J12</f>
        <v>642802</v>
      </c>
      <c r="AK12" s="22">
        <f t="shared" si="10"/>
        <v>2.9900805874868035</v>
      </c>
      <c r="AL12" s="20">
        <v>4342.72</v>
      </c>
      <c r="AM12" s="20">
        <f t="shared" ref="AM12:AM75" si="14">AL12-K12</f>
        <v>-160590.28</v>
      </c>
      <c r="AN12" s="22">
        <f t="shared" ref="AN12:AN75" si="15">AL12/K12</f>
        <v>2.6330206811250631E-2</v>
      </c>
      <c r="AO12" s="20">
        <v>1334288.52</v>
      </c>
      <c r="AP12" s="20">
        <f t="shared" ref="AP12:AP75" si="16">AO12-L12</f>
        <v>1230279.52</v>
      </c>
      <c r="AQ12" s="22">
        <f t="shared" ref="AQ12:AQ75" si="17">AO12/L12</f>
        <v>12.828587141497371</v>
      </c>
      <c r="AR12" s="25">
        <f t="shared" ref="AR12:AR75" si="18">AF12+AI12+AL12+AO12</f>
        <v>3267287.24</v>
      </c>
      <c r="AS12" s="25">
        <f t="shared" ref="AS12:AS75" si="19">AR12-M12</f>
        <v>2037458.2400000002</v>
      </c>
      <c r="AT12" s="26">
        <f t="shared" ref="AT12:AT75" si="20">AR12/M12</f>
        <v>2.6567004355890131</v>
      </c>
      <c r="AU12" s="20">
        <v>591668.5</v>
      </c>
      <c r="AV12" s="20">
        <f t="shared" ref="AV12:AV75" si="21">AU12-N12</f>
        <v>372578.5</v>
      </c>
      <c r="AW12" s="22">
        <f t="shared" ref="AW12:AW75" si="22">AU12/N12</f>
        <v>2.7005728239536264</v>
      </c>
      <c r="AX12" s="20">
        <v>537996.12</v>
      </c>
      <c r="AY12" s="20">
        <f t="shared" ref="AY12:AY75" si="23">AX12-O12</f>
        <v>397050.12</v>
      </c>
      <c r="AZ12" s="22">
        <f t="shared" ref="AZ12:AZ75" si="24">AX12/O12</f>
        <v>3.8170371631688731</v>
      </c>
      <c r="BA12" s="20">
        <v>541781</v>
      </c>
      <c r="BB12" s="20">
        <f t="shared" ref="BB12:BB75" si="25">BA12-P12</f>
        <v>381089</v>
      </c>
      <c r="BC12" s="27">
        <f t="shared" ref="BC12:BC75" si="26">BA12/P12</f>
        <v>3.3715492992806113</v>
      </c>
      <c r="BD12" s="25">
        <f t="shared" ref="BD12:BD75" si="27">AR12+AU12+AX12+BA12</f>
        <v>4938732.8600000003</v>
      </c>
      <c r="BE12" s="25">
        <f t="shared" ref="BE12:BE75" si="28">BD12-Q12</f>
        <v>3188175.8600000003</v>
      </c>
      <c r="BF12" s="26">
        <f t="shared" ref="BF12:BF75" si="29">BD12/Q12</f>
        <v>2.8212351040268899</v>
      </c>
      <c r="BG12" s="20">
        <v>653296</v>
      </c>
      <c r="BH12" s="20">
        <f t="shared" ref="BH12:BH75" si="30">BG12-R12</f>
        <v>352336</v>
      </c>
      <c r="BI12" s="27">
        <f t="shared" ref="BI12:BI75" si="31">BG12/R12</f>
        <v>2.1707070707070706</v>
      </c>
      <c r="BJ12" s="20">
        <v>573798.46</v>
      </c>
      <c r="BK12" s="20">
        <f t="shared" ref="BK12:BK75" si="32">BJ12-S12</f>
        <v>251684.45999999996</v>
      </c>
      <c r="BL12" s="27">
        <f t="shared" ref="BL12:BL75" si="33">BJ12/S12</f>
        <v>1.7813521299912451</v>
      </c>
      <c r="BM12" s="20">
        <v>643531</v>
      </c>
      <c r="BN12" s="20">
        <f t="shared" ref="BN12:BN75" si="34">BM12-T12</f>
        <v>236300</v>
      </c>
      <c r="BO12" s="27">
        <f>BM12/T12</f>
        <v>1.5802603436378861</v>
      </c>
      <c r="BP12" s="47">
        <f t="shared" ref="BP12:BP75" si="35">BD12+BG12+BJ12+BM12</f>
        <v>6809358.3200000003</v>
      </c>
      <c r="BQ12" s="25">
        <f t="shared" ref="BQ12:BQ75" si="36">BP12-U12</f>
        <v>4028496.3200000003</v>
      </c>
      <c r="BR12" s="42">
        <f t="shared" ref="BR12:BR75" si="37">BP12/U12</f>
        <v>2.4486502098989451</v>
      </c>
      <c r="BS12" s="62">
        <f t="shared" ref="BS12:BS64" si="38">BP12*43/100</f>
        <v>2928024.0776</v>
      </c>
      <c r="BT12" s="49">
        <f t="shared" ref="BT12:BT75" si="39">IF(E12=86618101,BP12*43/100,BP12*51/100)</f>
        <v>2928024.0776</v>
      </c>
      <c r="BU12" s="28">
        <f t="shared" ref="BU12:BU75" si="40">BT12-V12</f>
        <v>1815679.2775999999</v>
      </c>
      <c r="BV12" s="31">
        <f t="shared" ref="BV12:BV75" si="41">BT12/V12</f>
        <v>2.6322989756413659</v>
      </c>
    </row>
    <row r="13" spans="1:74" x14ac:dyDescent="0.2">
      <c r="A13" s="19">
        <v>3</v>
      </c>
      <c r="B13" s="19" t="s">
        <v>43</v>
      </c>
      <c r="C13" s="4">
        <v>1007003612</v>
      </c>
      <c r="D13" s="4">
        <v>100701001</v>
      </c>
      <c r="E13" s="4">
        <v>86618101</v>
      </c>
      <c r="F13" s="20"/>
      <c r="G13" s="20"/>
      <c r="H13" s="20"/>
      <c r="I13" s="21">
        <f t="shared" si="0"/>
        <v>0</v>
      </c>
      <c r="J13" s="20"/>
      <c r="K13" s="20">
        <v>0</v>
      </c>
      <c r="L13" s="20">
        <v>0</v>
      </c>
      <c r="M13" s="21">
        <f t="shared" si="11"/>
        <v>0</v>
      </c>
      <c r="N13" s="20">
        <v>0</v>
      </c>
      <c r="O13" s="20">
        <v>0</v>
      </c>
      <c r="P13" s="20">
        <v>0</v>
      </c>
      <c r="Q13" s="21">
        <f t="shared" si="12"/>
        <v>0</v>
      </c>
      <c r="R13" s="20">
        <v>9788</v>
      </c>
      <c r="S13" s="20">
        <v>506853</v>
      </c>
      <c r="T13" s="20">
        <v>5588070</v>
      </c>
      <c r="U13" s="21">
        <f t="shared" ref="U13:U76" si="42">Q13+R13+S13+T13</f>
        <v>6104711</v>
      </c>
      <c r="V13" s="28">
        <f>IF(E13=86618101,U13*40/100,U13*48/100)</f>
        <v>2441884.4</v>
      </c>
      <c r="W13" s="20">
        <v>23844</v>
      </c>
      <c r="X13" s="20">
        <f t="shared" si="1"/>
        <v>23844</v>
      </c>
      <c r="Y13" s="22" t="e">
        <f t="shared" si="2"/>
        <v>#DIV/0!</v>
      </c>
      <c r="Z13" s="20">
        <v>618114</v>
      </c>
      <c r="AA13" s="20">
        <f t="shared" si="3"/>
        <v>618114</v>
      </c>
      <c r="AB13" s="22" t="e">
        <f t="shared" si="4"/>
        <v>#DIV/0!</v>
      </c>
      <c r="AC13" s="20">
        <v>602525</v>
      </c>
      <c r="AD13" s="20">
        <f t="shared" si="5"/>
        <v>602525</v>
      </c>
      <c r="AE13" s="22" t="e">
        <f t="shared" si="6"/>
        <v>#DIV/0!</v>
      </c>
      <c r="AF13" s="23">
        <f t="shared" si="7"/>
        <v>1244483</v>
      </c>
      <c r="AG13" s="23">
        <f t="shared" si="8"/>
        <v>1244483</v>
      </c>
      <c r="AH13" s="24" t="e">
        <f t="shared" si="9"/>
        <v>#DIV/0!</v>
      </c>
      <c r="AI13" s="20">
        <v>546884</v>
      </c>
      <c r="AJ13" s="20">
        <f t="shared" si="13"/>
        <v>546884</v>
      </c>
      <c r="AK13" s="22" t="e">
        <f t="shared" si="10"/>
        <v>#DIV/0!</v>
      </c>
      <c r="AL13" s="20">
        <v>532404</v>
      </c>
      <c r="AM13" s="20">
        <f t="shared" si="14"/>
        <v>532404</v>
      </c>
      <c r="AN13" s="22" t="e">
        <f t="shared" si="15"/>
        <v>#DIV/0!</v>
      </c>
      <c r="AO13" s="20">
        <v>623727</v>
      </c>
      <c r="AP13" s="20">
        <f t="shared" si="16"/>
        <v>623727</v>
      </c>
      <c r="AQ13" s="22" t="e">
        <f t="shared" si="17"/>
        <v>#DIV/0!</v>
      </c>
      <c r="AR13" s="25">
        <f t="shared" si="18"/>
        <v>2947498</v>
      </c>
      <c r="AS13" s="25">
        <f t="shared" si="19"/>
        <v>2947498</v>
      </c>
      <c r="AT13" s="26" t="e">
        <f t="shared" si="20"/>
        <v>#DIV/0!</v>
      </c>
      <c r="AU13" s="20">
        <v>528388</v>
      </c>
      <c r="AV13" s="20">
        <f t="shared" si="21"/>
        <v>528388</v>
      </c>
      <c r="AW13" s="22" t="e">
        <f t="shared" si="22"/>
        <v>#DIV/0!</v>
      </c>
      <c r="AX13" s="20">
        <v>378647</v>
      </c>
      <c r="AY13" s="20">
        <f t="shared" si="23"/>
        <v>378647</v>
      </c>
      <c r="AZ13" s="22" t="e">
        <f t="shared" si="24"/>
        <v>#DIV/0!</v>
      </c>
      <c r="BA13" s="20">
        <v>426110</v>
      </c>
      <c r="BB13" s="20">
        <f t="shared" si="25"/>
        <v>426110</v>
      </c>
      <c r="BC13" s="27" t="e">
        <f t="shared" si="26"/>
        <v>#DIV/0!</v>
      </c>
      <c r="BD13" s="25">
        <f t="shared" si="27"/>
        <v>4280643</v>
      </c>
      <c r="BE13" s="25">
        <f t="shared" si="28"/>
        <v>4280643</v>
      </c>
      <c r="BF13" s="26" t="e">
        <f t="shared" si="29"/>
        <v>#DIV/0!</v>
      </c>
      <c r="BG13" s="20">
        <v>556265</v>
      </c>
      <c r="BH13" s="20">
        <f t="shared" si="30"/>
        <v>546477</v>
      </c>
      <c r="BI13" s="27">
        <f t="shared" si="31"/>
        <v>56.831324070290151</v>
      </c>
      <c r="BJ13" s="20">
        <v>486848</v>
      </c>
      <c r="BK13" s="20">
        <f t="shared" si="32"/>
        <v>-20005</v>
      </c>
      <c r="BL13" s="27">
        <f t="shared" si="33"/>
        <v>0.96053096262624471</v>
      </c>
      <c r="BM13" s="20">
        <v>920117</v>
      </c>
      <c r="BN13" s="20">
        <f t="shared" si="34"/>
        <v>-4667953</v>
      </c>
      <c r="BO13" s="27">
        <f t="shared" ref="BO13:BO76" si="43">BM13/T13</f>
        <v>0.16465738618163336</v>
      </c>
      <c r="BP13" s="47">
        <f t="shared" si="35"/>
        <v>6243873</v>
      </c>
      <c r="BQ13" s="25">
        <f t="shared" si="36"/>
        <v>139162</v>
      </c>
      <c r="BR13" s="42">
        <f t="shared" si="37"/>
        <v>1.0227958375097528</v>
      </c>
      <c r="BS13" s="62">
        <f t="shared" si="38"/>
        <v>2684865.39</v>
      </c>
      <c r="BT13" s="49">
        <f t="shared" si="39"/>
        <v>2684865.39</v>
      </c>
      <c r="BU13" s="28">
        <f t="shared" si="40"/>
        <v>242980.99000000022</v>
      </c>
      <c r="BV13" s="31">
        <f t="shared" si="41"/>
        <v>1.0995055253229842</v>
      </c>
    </row>
    <row r="14" spans="1:74" x14ac:dyDescent="0.2">
      <c r="A14" s="19">
        <v>4</v>
      </c>
      <c r="B14" s="19" t="s">
        <v>44</v>
      </c>
      <c r="C14" s="4">
        <v>7838024362</v>
      </c>
      <c r="D14" s="4">
        <v>101245001</v>
      </c>
      <c r="E14" s="4">
        <v>86618101</v>
      </c>
      <c r="F14" s="20">
        <v>288126</v>
      </c>
      <c r="G14" s="20">
        <v>370822</v>
      </c>
      <c r="H14" s="20">
        <v>354041</v>
      </c>
      <c r="I14" s="21">
        <f t="shared" si="0"/>
        <v>1012989</v>
      </c>
      <c r="J14" s="20">
        <v>331797</v>
      </c>
      <c r="K14" s="20">
        <v>607164</v>
      </c>
      <c r="L14" s="20">
        <v>186737</v>
      </c>
      <c r="M14" s="21">
        <f t="shared" si="11"/>
        <v>2138687</v>
      </c>
      <c r="N14" s="20">
        <v>176400</v>
      </c>
      <c r="O14" s="20">
        <v>167018</v>
      </c>
      <c r="P14" s="20">
        <v>131709</v>
      </c>
      <c r="Q14" s="21">
        <f t="shared" si="12"/>
        <v>2613814</v>
      </c>
      <c r="R14" s="20">
        <v>157208</v>
      </c>
      <c r="S14" s="20">
        <v>312244</v>
      </c>
      <c r="T14" s="20">
        <v>397120</v>
      </c>
      <c r="U14" s="21">
        <f t="shared" si="42"/>
        <v>3480386</v>
      </c>
      <c r="V14" s="28">
        <f t="shared" ref="V14:V77" si="44">IF(E14=86618101,U14*40/100,U14*48/100)</f>
        <v>1392154.4</v>
      </c>
      <c r="W14" s="20">
        <v>291585</v>
      </c>
      <c r="X14" s="20">
        <f t="shared" si="1"/>
        <v>3459</v>
      </c>
      <c r="Y14" s="22">
        <f t="shared" si="2"/>
        <v>1.0120051644072385</v>
      </c>
      <c r="Z14" s="20">
        <v>380991</v>
      </c>
      <c r="AA14" s="20">
        <f t="shared" si="3"/>
        <v>10169</v>
      </c>
      <c r="AB14" s="22">
        <f t="shared" si="4"/>
        <v>1.0274228605638285</v>
      </c>
      <c r="AC14" s="20">
        <v>406250</v>
      </c>
      <c r="AD14" s="20">
        <f t="shared" si="5"/>
        <v>52209</v>
      </c>
      <c r="AE14" s="22">
        <f t="shared" si="6"/>
        <v>1.1474659714552835</v>
      </c>
      <c r="AF14" s="23">
        <f t="shared" si="7"/>
        <v>1078826</v>
      </c>
      <c r="AG14" s="23">
        <f t="shared" si="8"/>
        <v>65837</v>
      </c>
      <c r="AH14" s="24">
        <f t="shared" si="9"/>
        <v>1.0649928084115425</v>
      </c>
      <c r="AI14" s="20">
        <v>307737</v>
      </c>
      <c r="AJ14" s="20">
        <f t="shared" si="13"/>
        <v>-24060</v>
      </c>
      <c r="AK14" s="22">
        <f t="shared" si="10"/>
        <v>0.92748578196909559</v>
      </c>
      <c r="AL14" s="20">
        <v>628951</v>
      </c>
      <c r="AM14" s="20">
        <f t="shared" si="14"/>
        <v>21787</v>
      </c>
      <c r="AN14" s="22">
        <f t="shared" si="15"/>
        <v>1.035883221007833</v>
      </c>
      <c r="AO14" s="20">
        <v>239944</v>
      </c>
      <c r="AP14" s="20">
        <f t="shared" si="16"/>
        <v>53207</v>
      </c>
      <c r="AQ14" s="22">
        <f t="shared" si="17"/>
        <v>1.284930142392777</v>
      </c>
      <c r="AR14" s="25">
        <f t="shared" si="18"/>
        <v>2255458</v>
      </c>
      <c r="AS14" s="25">
        <f t="shared" si="19"/>
        <v>116771</v>
      </c>
      <c r="AT14" s="26">
        <f t="shared" si="20"/>
        <v>1.0545993873811361</v>
      </c>
      <c r="AU14" s="20">
        <v>260419.01</v>
      </c>
      <c r="AV14" s="20">
        <f t="shared" si="21"/>
        <v>84019.010000000009</v>
      </c>
      <c r="AW14" s="22">
        <f t="shared" si="22"/>
        <v>1.4762982426303854</v>
      </c>
      <c r="AX14" s="20">
        <v>175864</v>
      </c>
      <c r="AY14" s="20">
        <f t="shared" si="23"/>
        <v>8846</v>
      </c>
      <c r="AZ14" s="22">
        <f t="shared" si="24"/>
        <v>1.0529643511477804</v>
      </c>
      <c r="BA14" s="20">
        <v>154613</v>
      </c>
      <c r="BB14" s="20">
        <f t="shared" si="25"/>
        <v>22904</v>
      </c>
      <c r="BC14" s="27">
        <f t="shared" si="26"/>
        <v>1.1738985187041129</v>
      </c>
      <c r="BD14" s="25">
        <f t="shared" si="27"/>
        <v>2846354.01</v>
      </c>
      <c r="BE14" s="25">
        <f t="shared" si="28"/>
        <v>232540.00999999978</v>
      </c>
      <c r="BF14" s="26">
        <f t="shared" si="29"/>
        <v>1.0889657833342388</v>
      </c>
      <c r="BG14" s="20">
        <v>213004.74</v>
      </c>
      <c r="BH14" s="20">
        <f t="shared" si="30"/>
        <v>55796.739999999991</v>
      </c>
      <c r="BI14" s="27">
        <f t="shared" si="31"/>
        <v>1.3549230319067731</v>
      </c>
      <c r="BJ14" s="20">
        <v>343071</v>
      </c>
      <c r="BK14" s="20">
        <f t="shared" si="32"/>
        <v>30827</v>
      </c>
      <c r="BL14" s="27">
        <f t="shared" si="33"/>
        <v>1.0987272773856342</v>
      </c>
      <c r="BM14" s="20">
        <v>392945.37</v>
      </c>
      <c r="BN14" s="20">
        <f t="shared" si="34"/>
        <v>-4174.6300000000047</v>
      </c>
      <c r="BO14" s="27">
        <f t="shared" si="43"/>
        <v>0.9894877367042707</v>
      </c>
      <c r="BP14" s="47">
        <f t="shared" si="35"/>
        <v>3795375.12</v>
      </c>
      <c r="BQ14" s="25">
        <f t="shared" si="36"/>
        <v>314989.12000000011</v>
      </c>
      <c r="BR14" s="42">
        <f t="shared" si="37"/>
        <v>1.0905040762719997</v>
      </c>
      <c r="BS14" s="62">
        <f t="shared" si="38"/>
        <v>1632011.3015999999</v>
      </c>
      <c r="BT14" s="49">
        <f t="shared" si="39"/>
        <v>1632011.3015999999</v>
      </c>
      <c r="BU14" s="28">
        <f t="shared" si="40"/>
        <v>239856.90159999998</v>
      </c>
      <c r="BV14" s="31">
        <f t="shared" si="41"/>
        <v>1.1722918819923998</v>
      </c>
    </row>
    <row r="15" spans="1:74" x14ac:dyDescent="0.2">
      <c r="A15" s="19">
        <v>5</v>
      </c>
      <c r="B15" s="19" t="s">
        <v>45</v>
      </c>
      <c r="C15" s="4">
        <v>1012008655</v>
      </c>
      <c r="D15" s="4">
        <v>101201001</v>
      </c>
      <c r="E15" s="4">
        <v>86618101</v>
      </c>
      <c r="F15" s="20"/>
      <c r="G15" s="20">
        <v>15390</v>
      </c>
      <c r="H15" s="20">
        <v>1029225</v>
      </c>
      <c r="I15" s="21">
        <f t="shared" si="0"/>
        <v>1044615</v>
      </c>
      <c r="J15" s="20">
        <v>802100</v>
      </c>
      <c r="K15" s="20">
        <v>683079</v>
      </c>
      <c r="L15" s="20">
        <v>810680</v>
      </c>
      <c r="M15" s="21">
        <f t="shared" si="11"/>
        <v>3340474</v>
      </c>
      <c r="N15" s="20">
        <v>413530</v>
      </c>
      <c r="O15" s="20">
        <v>795860</v>
      </c>
      <c r="P15" s="20">
        <v>806000</v>
      </c>
      <c r="Q15" s="21">
        <f t="shared" si="12"/>
        <v>5355864</v>
      </c>
      <c r="R15" s="20">
        <v>597610</v>
      </c>
      <c r="S15" s="20">
        <v>183300</v>
      </c>
      <c r="T15" s="20">
        <v>456320</v>
      </c>
      <c r="U15" s="21">
        <f t="shared" si="42"/>
        <v>6593094</v>
      </c>
      <c r="V15" s="28">
        <f t="shared" si="44"/>
        <v>2637237.6</v>
      </c>
      <c r="W15" s="20">
        <v>306130</v>
      </c>
      <c r="X15" s="20">
        <f t="shared" si="1"/>
        <v>306130</v>
      </c>
      <c r="Y15" s="22" t="e">
        <f t="shared" si="2"/>
        <v>#DIV/0!</v>
      </c>
      <c r="Z15" s="20">
        <v>685360</v>
      </c>
      <c r="AA15" s="20">
        <f t="shared" si="3"/>
        <v>669970</v>
      </c>
      <c r="AB15" s="22">
        <f t="shared" si="4"/>
        <v>44.532813515269659</v>
      </c>
      <c r="AC15" s="20">
        <v>84752</v>
      </c>
      <c r="AD15" s="20">
        <f t="shared" si="5"/>
        <v>-944473</v>
      </c>
      <c r="AE15" s="22">
        <f t="shared" si="6"/>
        <v>8.2345454103815982E-2</v>
      </c>
      <c r="AF15" s="23">
        <f t="shared" si="7"/>
        <v>1076242</v>
      </c>
      <c r="AG15" s="23">
        <f t="shared" si="8"/>
        <v>31627</v>
      </c>
      <c r="AH15" s="24">
        <f t="shared" si="9"/>
        <v>1.03027622616945</v>
      </c>
      <c r="AI15" s="20">
        <v>456235</v>
      </c>
      <c r="AJ15" s="20">
        <f t="shared" si="13"/>
        <v>-345865</v>
      </c>
      <c r="AK15" s="22">
        <f t="shared" si="10"/>
        <v>0.56880064829821719</v>
      </c>
      <c r="AL15" s="20">
        <v>0</v>
      </c>
      <c r="AM15" s="20">
        <f t="shared" si="14"/>
        <v>-683079</v>
      </c>
      <c r="AN15" s="22">
        <f t="shared" si="15"/>
        <v>0</v>
      </c>
      <c r="AO15" s="20">
        <v>400400</v>
      </c>
      <c r="AP15" s="20">
        <f t="shared" si="16"/>
        <v>-410280</v>
      </c>
      <c r="AQ15" s="22">
        <f t="shared" si="17"/>
        <v>0.49390635022450291</v>
      </c>
      <c r="AR15" s="25">
        <f t="shared" si="18"/>
        <v>1932877</v>
      </c>
      <c r="AS15" s="25">
        <f t="shared" si="19"/>
        <v>-1407597</v>
      </c>
      <c r="AT15" s="26">
        <f t="shared" si="20"/>
        <v>0.57862357258281305</v>
      </c>
      <c r="AU15" s="20">
        <v>206440</v>
      </c>
      <c r="AV15" s="20">
        <f t="shared" si="21"/>
        <v>-207090</v>
      </c>
      <c r="AW15" s="22">
        <f t="shared" si="22"/>
        <v>0.49921408362150266</v>
      </c>
      <c r="AX15" s="20">
        <v>415480</v>
      </c>
      <c r="AY15" s="20">
        <f t="shared" si="23"/>
        <v>-380380</v>
      </c>
      <c r="AZ15" s="22">
        <f t="shared" si="24"/>
        <v>0.52205161711858872</v>
      </c>
      <c r="BA15" s="20">
        <v>0</v>
      </c>
      <c r="BB15" s="20">
        <f t="shared" si="25"/>
        <v>-806000</v>
      </c>
      <c r="BC15" s="27">
        <f t="shared" si="26"/>
        <v>0</v>
      </c>
      <c r="BD15" s="25">
        <f t="shared" si="27"/>
        <v>2554797</v>
      </c>
      <c r="BE15" s="25">
        <f t="shared" si="28"/>
        <v>-2801067</v>
      </c>
      <c r="BF15" s="26">
        <f t="shared" si="29"/>
        <v>0.47700931166288019</v>
      </c>
      <c r="BG15" s="20">
        <v>190580</v>
      </c>
      <c r="BH15" s="20">
        <f t="shared" si="30"/>
        <v>-407030</v>
      </c>
      <c r="BI15" s="27">
        <f t="shared" si="31"/>
        <v>0.31890363280400263</v>
      </c>
      <c r="BJ15" s="20">
        <v>173680</v>
      </c>
      <c r="BK15" s="20">
        <f t="shared" si="32"/>
        <v>-9620</v>
      </c>
      <c r="BL15" s="27">
        <f t="shared" si="33"/>
        <v>0.94751773049645394</v>
      </c>
      <c r="BM15" s="20">
        <v>224250</v>
      </c>
      <c r="BN15" s="20">
        <f t="shared" si="34"/>
        <v>-232070</v>
      </c>
      <c r="BO15" s="27">
        <f t="shared" si="43"/>
        <v>0.49143145161290325</v>
      </c>
      <c r="BP15" s="47">
        <f t="shared" si="35"/>
        <v>3143307</v>
      </c>
      <c r="BQ15" s="25">
        <f t="shared" si="36"/>
        <v>-3449787</v>
      </c>
      <c r="BR15" s="42">
        <f t="shared" si="37"/>
        <v>0.47675749807298362</v>
      </c>
      <c r="BS15" s="62">
        <f t="shared" si="38"/>
        <v>1351622.01</v>
      </c>
      <c r="BT15" s="49">
        <f t="shared" si="39"/>
        <v>1351622.01</v>
      </c>
      <c r="BU15" s="28">
        <f t="shared" si="40"/>
        <v>-1285615.5900000001</v>
      </c>
      <c r="BV15" s="31">
        <f t="shared" si="41"/>
        <v>0.51251431042845741</v>
      </c>
    </row>
    <row r="16" spans="1:74" x14ac:dyDescent="0.2">
      <c r="A16" s="19">
        <v>6</v>
      </c>
      <c r="B16" s="19" t="s">
        <v>46</v>
      </c>
      <c r="C16" s="4">
        <v>1007012092</v>
      </c>
      <c r="D16" s="4">
        <v>100701001</v>
      </c>
      <c r="E16" s="4">
        <v>86618101</v>
      </c>
      <c r="F16" s="20">
        <v>261487.87</v>
      </c>
      <c r="G16" s="20"/>
      <c r="H16" s="20"/>
      <c r="I16" s="21">
        <f t="shared" si="0"/>
        <v>261487.87</v>
      </c>
      <c r="J16" s="20"/>
      <c r="K16" s="20">
        <v>0</v>
      </c>
      <c r="L16" s="20">
        <v>0</v>
      </c>
      <c r="M16" s="21">
        <f t="shared" si="11"/>
        <v>261487.87</v>
      </c>
      <c r="N16" s="20">
        <v>0</v>
      </c>
      <c r="O16" s="20">
        <v>0</v>
      </c>
      <c r="P16" s="20">
        <v>0</v>
      </c>
      <c r="Q16" s="21">
        <f t="shared" si="12"/>
        <v>261487.87</v>
      </c>
      <c r="R16" s="20">
        <v>486441</v>
      </c>
      <c r="S16" s="20">
        <v>0</v>
      </c>
      <c r="T16" s="20">
        <v>0</v>
      </c>
      <c r="U16" s="21">
        <f t="shared" si="42"/>
        <v>747928.87</v>
      </c>
      <c r="V16" s="28">
        <f t="shared" si="44"/>
        <v>299171.54800000001</v>
      </c>
      <c r="W16" s="20">
        <v>836869</v>
      </c>
      <c r="X16" s="20">
        <f t="shared" si="1"/>
        <v>575381.13</v>
      </c>
      <c r="Y16" s="22">
        <f t="shared" si="2"/>
        <v>3.2004123174050099</v>
      </c>
      <c r="Z16" s="20">
        <v>100000</v>
      </c>
      <c r="AA16" s="20">
        <f t="shared" si="3"/>
        <v>100000</v>
      </c>
      <c r="AB16" s="22" t="e">
        <f t="shared" si="4"/>
        <v>#DIV/0!</v>
      </c>
      <c r="AC16" s="20">
        <v>0</v>
      </c>
      <c r="AD16" s="20">
        <f t="shared" si="5"/>
        <v>0</v>
      </c>
      <c r="AE16" s="22" t="e">
        <f t="shared" si="6"/>
        <v>#DIV/0!</v>
      </c>
      <c r="AF16" s="23">
        <f t="shared" si="7"/>
        <v>936869</v>
      </c>
      <c r="AG16" s="23">
        <f t="shared" si="8"/>
        <v>675381.13</v>
      </c>
      <c r="AH16" s="24">
        <f t="shared" si="9"/>
        <v>3.582839234569466</v>
      </c>
      <c r="AI16" s="20">
        <v>1072825</v>
      </c>
      <c r="AJ16" s="20">
        <f t="shared" si="13"/>
        <v>1072825</v>
      </c>
      <c r="AK16" s="22" t="e">
        <f t="shared" si="10"/>
        <v>#DIV/0!</v>
      </c>
      <c r="AL16" s="20">
        <v>76808.47</v>
      </c>
      <c r="AM16" s="20">
        <f t="shared" si="14"/>
        <v>76808.47</v>
      </c>
      <c r="AN16" s="22" t="e">
        <f t="shared" si="15"/>
        <v>#DIV/0!</v>
      </c>
      <c r="AO16" s="20">
        <v>2588540.79</v>
      </c>
      <c r="AP16" s="20">
        <f t="shared" si="16"/>
        <v>2588540.79</v>
      </c>
      <c r="AQ16" s="22" t="e">
        <f t="shared" si="17"/>
        <v>#DIV/0!</v>
      </c>
      <c r="AR16" s="25">
        <f t="shared" si="18"/>
        <v>4675043.26</v>
      </c>
      <c r="AS16" s="25">
        <f t="shared" si="19"/>
        <v>4413555.3899999997</v>
      </c>
      <c r="AT16" s="26">
        <f t="shared" si="20"/>
        <v>17.878623815322676</v>
      </c>
      <c r="AU16" s="20">
        <v>779356.29</v>
      </c>
      <c r="AV16" s="20">
        <f t="shared" si="21"/>
        <v>779356.29</v>
      </c>
      <c r="AW16" s="22" t="e">
        <f t="shared" si="22"/>
        <v>#DIV/0!</v>
      </c>
      <c r="AX16" s="20">
        <v>354520.65</v>
      </c>
      <c r="AY16" s="20">
        <f t="shared" si="23"/>
        <v>354520.65</v>
      </c>
      <c r="AZ16" s="22" t="e">
        <f t="shared" si="24"/>
        <v>#DIV/0!</v>
      </c>
      <c r="BA16" s="20">
        <v>333846.64</v>
      </c>
      <c r="BB16" s="20">
        <f t="shared" si="25"/>
        <v>333846.64</v>
      </c>
      <c r="BC16" s="27" t="e">
        <f t="shared" si="26"/>
        <v>#DIV/0!</v>
      </c>
      <c r="BD16" s="25">
        <f t="shared" si="27"/>
        <v>6142766.8399999999</v>
      </c>
      <c r="BE16" s="25">
        <f t="shared" si="28"/>
        <v>5881278.9699999997</v>
      </c>
      <c r="BF16" s="26">
        <f t="shared" si="29"/>
        <v>23.491593854812461</v>
      </c>
      <c r="BG16" s="20">
        <v>336437</v>
      </c>
      <c r="BH16" s="20">
        <f t="shared" si="30"/>
        <v>-150004</v>
      </c>
      <c r="BI16" s="27">
        <f t="shared" si="31"/>
        <v>0.69162961181314897</v>
      </c>
      <c r="BJ16" s="20">
        <v>0</v>
      </c>
      <c r="BK16" s="20">
        <f t="shared" si="32"/>
        <v>0</v>
      </c>
      <c r="BL16" s="27" t="e">
        <f t="shared" si="33"/>
        <v>#DIV/0!</v>
      </c>
      <c r="BM16" s="20">
        <v>325414.32</v>
      </c>
      <c r="BN16" s="20">
        <f t="shared" si="34"/>
        <v>325414.32</v>
      </c>
      <c r="BO16" s="27" t="e">
        <f t="shared" si="43"/>
        <v>#DIV/0!</v>
      </c>
      <c r="BP16" s="47">
        <f t="shared" si="35"/>
        <v>6804618.1600000001</v>
      </c>
      <c r="BQ16" s="25">
        <f t="shared" si="36"/>
        <v>6056689.29</v>
      </c>
      <c r="BR16" s="42">
        <f t="shared" si="37"/>
        <v>9.0979482581010682</v>
      </c>
      <c r="BS16" s="62">
        <f t="shared" si="38"/>
        <v>2925985.8087999998</v>
      </c>
      <c r="BT16" s="49">
        <f t="shared" si="39"/>
        <v>2925985.8087999998</v>
      </c>
      <c r="BU16" s="28">
        <f t="shared" si="40"/>
        <v>2626814.2607999998</v>
      </c>
      <c r="BV16" s="31">
        <f t="shared" si="41"/>
        <v>9.780294377458647</v>
      </c>
    </row>
    <row r="17" spans="1:74" x14ac:dyDescent="0.2">
      <c r="A17" s="19">
        <v>7</v>
      </c>
      <c r="B17" s="19" t="s">
        <v>47</v>
      </c>
      <c r="C17" s="4">
        <v>1012003576</v>
      </c>
      <c r="D17" s="4">
        <v>101201001</v>
      </c>
      <c r="E17" s="4">
        <v>86618101</v>
      </c>
      <c r="F17" s="20">
        <v>244573</v>
      </c>
      <c r="G17" s="20">
        <v>218976</v>
      </c>
      <c r="H17" s="20">
        <v>133986.46</v>
      </c>
      <c r="I17" s="21">
        <f t="shared" si="0"/>
        <v>597535.46</v>
      </c>
      <c r="J17" s="20">
        <v>404960</v>
      </c>
      <c r="K17" s="20">
        <v>257725</v>
      </c>
      <c r="L17" s="20">
        <v>227968.8</v>
      </c>
      <c r="M17" s="21">
        <f t="shared" si="11"/>
        <v>1488189.26</v>
      </c>
      <c r="N17" s="20">
        <v>355149</v>
      </c>
      <c r="O17" s="20">
        <v>417986</v>
      </c>
      <c r="P17" s="20">
        <v>310294</v>
      </c>
      <c r="Q17" s="21">
        <f t="shared" si="12"/>
        <v>2571618.2599999998</v>
      </c>
      <c r="R17" s="20">
        <v>253329</v>
      </c>
      <c r="S17" s="20">
        <v>265987</v>
      </c>
      <c r="T17" s="20">
        <v>305476</v>
      </c>
      <c r="U17" s="21">
        <f t="shared" si="42"/>
        <v>3396410.26</v>
      </c>
      <c r="V17" s="28">
        <f t="shared" si="44"/>
        <v>1358564.1039999998</v>
      </c>
      <c r="W17" s="20">
        <v>298869</v>
      </c>
      <c r="X17" s="20">
        <f t="shared" si="1"/>
        <v>54296</v>
      </c>
      <c r="Y17" s="22">
        <f t="shared" si="2"/>
        <v>1.2220032464744677</v>
      </c>
      <c r="Z17" s="20">
        <v>286316</v>
      </c>
      <c r="AA17" s="20">
        <f t="shared" si="3"/>
        <v>67340</v>
      </c>
      <c r="AB17" s="22">
        <f t="shared" si="4"/>
        <v>1.3075222855472746</v>
      </c>
      <c r="AC17" s="20">
        <v>263621</v>
      </c>
      <c r="AD17" s="20">
        <f t="shared" si="5"/>
        <v>129634.54000000001</v>
      </c>
      <c r="AE17" s="22">
        <f t="shared" si="6"/>
        <v>1.9675197031102996</v>
      </c>
      <c r="AF17" s="23">
        <f t="shared" si="7"/>
        <v>848806</v>
      </c>
      <c r="AG17" s="23">
        <f t="shared" si="8"/>
        <v>251270.54000000004</v>
      </c>
      <c r="AH17" s="24">
        <f t="shared" si="9"/>
        <v>1.4205115124046364</v>
      </c>
      <c r="AI17" s="20">
        <v>263498</v>
      </c>
      <c r="AJ17" s="20">
        <f t="shared" si="13"/>
        <v>-141462</v>
      </c>
      <c r="AK17" s="22">
        <f t="shared" si="10"/>
        <v>0.6506766100355591</v>
      </c>
      <c r="AL17" s="20">
        <v>306047</v>
      </c>
      <c r="AM17" s="20">
        <f t="shared" si="14"/>
        <v>48322</v>
      </c>
      <c r="AN17" s="22">
        <f t="shared" si="15"/>
        <v>1.1874944223494035</v>
      </c>
      <c r="AO17" s="20">
        <v>522030</v>
      </c>
      <c r="AP17" s="20">
        <f t="shared" si="16"/>
        <v>294061.2</v>
      </c>
      <c r="AQ17" s="22">
        <f t="shared" si="17"/>
        <v>2.2899186204427977</v>
      </c>
      <c r="AR17" s="25">
        <f t="shared" si="18"/>
        <v>1940381</v>
      </c>
      <c r="AS17" s="25">
        <f t="shared" si="19"/>
        <v>452191.74</v>
      </c>
      <c r="AT17" s="26">
        <f t="shared" si="20"/>
        <v>1.3038536509798491</v>
      </c>
      <c r="AU17" s="20">
        <v>162950</v>
      </c>
      <c r="AV17" s="20">
        <f t="shared" si="21"/>
        <v>-192199</v>
      </c>
      <c r="AW17" s="22">
        <f t="shared" si="22"/>
        <v>0.45882150871887573</v>
      </c>
      <c r="AX17" s="20">
        <v>116097.05</v>
      </c>
      <c r="AY17" s="20">
        <f t="shared" si="23"/>
        <v>-301888.95</v>
      </c>
      <c r="AZ17" s="22">
        <f t="shared" si="24"/>
        <v>0.27775344150282544</v>
      </c>
      <c r="BA17" s="20">
        <v>185479.01</v>
      </c>
      <c r="BB17" s="20">
        <f t="shared" si="25"/>
        <v>-124814.98999999999</v>
      </c>
      <c r="BC17" s="27">
        <f t="shared" si="26"/>
        <v>0.59775248635165368</v>
      </c>
      <c r="BD17" s="25">
        <f t="shared" si="27"/>
        <v>2404907.0599999996</v>
      </c>
      <c r="BE17" s="25">
        <f t="shared" si="28"/>
        <v>-166711.20000000019</v>
      </c>
      <c r="BF17" s="26">
        <f t="shared" si="29"/>
        <v>0.93517264883630113</v>
      </c>
      <c r="BG17" s="20">
        <v>126913</v>
      </c>
      <c r="BH17" s="20">
        <f t="shared" si="30"/>
        <v>-126416</v>
      </c>
      <c r="BI17" s="27">
        <f t="shared" si="31"/>
        <v>0.50098093783183129</v>
      </c>
      <c r="BJ17" s="20">
        <v>112514</v>
      </c>
      <c r="BK17" s="20">
        <f t="shared" si="32"/>
        <v>-153473</v>
      </c>
      <c r="BL17" s="27">
        <f t="shared" si="33"/>
        <v>0.42300563561377058</v>
      </c>
      <c r="BM17" s="20">
        <v>190198.19</v>
      </c>
      <c r="BN17" s="20">
        <f t="shared" si="34"/>
        <v>-115277.81</v>
      </c>
      <c r="BO17" s="27">
        <f t="shared" si="43"/>
        <v>0.62262891356440442</v>
      </c>
      <c r="BP17" s="47">
        <f t="shared" si="35"/>
        <v>2834532.2499999995</v>
      </c>
      <c r="BQ17" s="25">
        <f t="shared" si="36"/>
        <v>-561878.01000000024</v>
      </c>
      <c r="BR17" s="42">
        <f t="shared" si="37"/>
        <v>0.83456709673230101</v>
      </c>
      <c r="BS17" s="62">
        <f t="shared" si="38"/>
        <v>1218848.8674999999</v>
      </c>
      <c r="BT17" s="49">
        <f t="shared" si="39"/>
        <v>1218848.8674999999</v>
      </c>
      <c r="BU17" s="28">
        <f t="shared" si="40"/>
        <v>-139715.23649999988</v>
      </c>
      <c r="BV17" s="31">
        <f t="shared" si="41"/>
        <v>0.89715962898722379</v>
      </c>
    </row>
    <row r="18" spans="1:74" x14ac:dyDescent="0.2">
      <c r="A18" s="19">
        <v>8</v>
      </c>
      <c r="B18" s="19" t="s">
        <v>48</v>
      </c>
      <c r="C18" s="4">
        <v>1012012108</v>
      </c>
      <c r="D18" s="4">
        <v>101201001</v>
      </c>
      <c r="E18" s="4">
        <v>86618101</v>
      </c>
      <c r="F18" s="20"/>
      <c r="G18" s="20"/>
      <c r="H18" s="20"/>
      <c r="I18" s="21">
        <f t="shared" si="0"/>
        <v>0</v>
      </c>
      <c r="J18" s="20"/>
      <c r="K18" s="20">
        <v>0</v>
      </c>
      <c r="L18" s="20">
        <v>964243</v>
      </c>
      <c r="M18" s="21">
        <f t="shared" si="11"/>
        <v>964243</v>
      </c>
      <c r="N18" s="20">
        <v>482988</v>
      </c>
      <c r="O18" s="20">
        <v>485017</v>
      </c>
      <c r="P18" s="20">
        <v>970258</v>
      </c>
      <c r="Q18" s="21">
        <f t="shared" si="12"/>
        <v>2902506</v>
      </c>
      <c r="R18" s="20">
        <v>486886</v>
      </c>
      <c r="S18" s="20">
        <v>12314</v>
      </c>
      <c r="T18" s="20">
        <v>1086173</v>
      </c>
      <c r="U18" s="21">
        <f t="shared" si="42"/>
        <v>4487879</v>
      </c>
      <c r="V18" s="28">
        <f t="shared" si="44"/>
        <v>1795151.6</v>
      </c>
      <c r="W18" s="20">
        <v>456377</v>
      </c>
      <c r="X18" s="20">
        <f t="shared" si="1"/>
        <v>456377</v>
      </c>
      <c r="Y18" s="22" t="e">
        <f t="shared" si="2"/>
        <v>#DIV/0!</v>
      </c>
      <c r="Z18" s="20">
        <v>477658</v>
      </c>
      <c r="AA18" s="20">
        <f t="shared" si="3"/>
        <v>477658</v>
      </c>
      <c r="AB18" s="22" t="e">
        <f t="shared" si="4"/>
        <v>#DIV/0!</v>
      </c>
      <c r="AC18" s="20">
        <v>468190</v>
      </c>
      <c r="AD18" s="20">
        <f t="shared" si="5"/>
        <v>468190</v>
      </c>
      <c r="AE18" s="22" t="e">
        <f t="shared" si="6"/>
        <v>#DIV/0!</v>
      </c>
      <c r="AF18" s="23">
        <f t="shared" si="7"/>
        <v>1402225</v>
      </c>
      <c r="AG18" s="23">
        <f t="shared" si="8"/>
        <v>1402225</v>
      </c>
      <c r="AH18" s="24" t="e">
        <f t="shared" si="9"/>
        <v>#DIV/0!</v>
      </c>
      <c r="AI18" s="20">
        <v>493558</v>
      </c>
      <c r="AJ18" s="20">
        <f t="shared" si="13"/>
        <v>493558</v>
      </c>
      <c r="AK18" s="22" t="e">
        <f t="shared" si="10"/>
        <v>#DIV/0!</v>
      </c>
      <c r="AL18" s="20">
        <v>534589</v>
      </c>
      <c r="AM18" s="20">
        <f t="shared" si="14"/>
        <v>534589</v>
      </c>
      <c r="AN18" s="22" t="e">
        <f t="shared" si="15"/>
        <v>#DIV/0!</v>
      </c>
      <c r="AO18" s="20">
        <v>515235</v>
      </c>
      <c r="AP18" s="20">
        <f t="shared" si="16"/>
        <v>-449008</v>
      </c>
      <c r="AQ18" s="22">
        <f t="shared" si="17"/>
        <v>0.53434144712484299</v>
      </c>
      <c r="AR18" s="25">
        <f t="shared" si="18"/>
        <v>2945607</v>
      </c>
      <c r="AS18" s="25">
        <f>AR18-(M18+M19)</f>
        <v>598416</v>
      </c>
      <c r="AT18" s="26">
        <f>AR18/(M18+M19)</f>
        <v>1.2549498528240779</v>
      </c>
      <c r="AU18" s="20">
        <v>539500</v>
      </c>
      <c r="AV18" s="20">
        <f t="shared" si="21"/>
        <v>56512</v>
      </c>
      <c r="AW18" s="22">
        <f t="shared" si="22"/>
        <v>1.1170049773493338</v>
      </c>
      <c r="AX18" s="20">
        <v>525024</v>
      </c>
      <c r="AY18" s="20">
        <f t="shared" si="23"/>
        <v>40007</v>
      </c>
      <c r="AZ18" s="22">
        <f t="shared" si="24"/>
        <v>1.0824857685400717</v>
      </c>
      <c r="BA18" s="20">
        <v>528553</v>
      </c>
      <c r="BB18" s="20">
        <f t="shared" si="25"/>
        <v>-441705</v>
      </c>
      <c r="BC18" s="27">
        <f t="shared" si="26"/>
        <v>0.54475510637376867</v>
      </c>
      <c r="BD18" s="25">
        <f t="shared" si="27"/>
        <v>4538684</v>
      </c>
      <c r="BE18" s="25">
        <f t="shared" si="28"/>
        <v>1636178</v>
      </c>
      <c r="BF18" s="26">
        <f t="shared" si="29"/>
        <v>1.5637121852633551</v>
      </c>
      <c r="BG18" s="20">
        <v>537141</v>
      </c>
      <c r="BH18" s="20">
        <f t="shared" si="30"/>
        <v>50255</v>
      </c>
      <c r="BI18" s="27">
        <f t="shared" si="31"/>
        <v>1.1032171802023472</v>
      </c>
      <c r="BJ18" s="20">
        <v>520718.1</v>
      </c>
      <c r="BK18" s="20">
        <f t="shared" si="32"/>
        <v>508404.1</v>
      </c>
      <c r="BL18" s="27">
        <f t="shared" si="33"/>
        <v>42.286673704726326</v>
      </c>
      <c r="BM18" s="20">
        <v>899871</v>
      </c>
      <c r="BN18" s="20">
        <f t="shared" si="34"/>
        <v>-186302</v>
      </c>
      <c r="BO18" s="27">
        <f t="shared" si="43"/>
        <v>0.82847852045668602</v>
      </c>
      <c r="BP18" s="47">
        <f t="shared" si="35"/>
        <v>6496414.0999999996</v>
      </c>
      <c r="BQ18" s="25">
        <f>BP18-U18-U19</f>
        <v>625587.09999999963</v>
      </c>
      <c r="BR18" s="42">
        <f>BP18/(U18+U19)</f>
        <v>1.106558598984436</v>
      </c>
      <c r="BS18" s="62">
        <f t="shared" si="38"/>
        <v>2793458.0630000001</v>
      </c>
      <c r="BT18" s="49">
        <f t="shared" si="39"/>
        <v>2793458.0630000001</v>
      </c>
      <c r="BU18" s="28">
        <f>BT18-V18-V19</f>
        <v>334491.42299999995</v>
      </c>
      <c r="BV18" s="31">
        <f>BT18/(V18+V19)</f>
        <v>1.1360292643091734</v>
      </c>
    </row>
    <row r="19" spans="1:74" x14ac:dyDescent="0.2">
      <c r="A19" s="19">
        <v>9</v>
      </c>
      <c r="B19" s="19" t="s">
        <v>49</v>
      </c>
      <c r="C19" s="4">
        <v>1007001975</v>
      </c>
      <c r="D19" s="4" t="s">
        <v>50</v>
      </c>
      <c r="E19" s="4" t="s">
        <v>51</v>
      </c>
      <c r="F19" s="20"/>
      <c r="G19" s="20">
        <v>913007</v>
      </c>
      <c r="H19" s="20">
        <v>467991</v>
      </c>
      <c r="I19" s="21">
        <f t="shared" si="0"/>
        <v>1380998</v>
      </c>
      <c r="J19" s="20">
        <v>1950</v>
      </c>
      <c r="K19" s="20">
        <v>0</v>
      </c>
      <c r="L19" s="20">
        <v>0</v>
      </c>
      <c r="M19" s="21">
        <f t="shared" si="11"/>
        <v>1382948</v>
      </c>
      <c r="N19" s="20">
        <v>0</v>
      </c>
      <c r="O19" s="20">
        <v>0</v>
      </c>
      <c r="P19" s="20">
        <v>0</v>
      </c>
      <c r="Q19" s="21">
        <f t="shared" si="12"/>
        <v>1382948</v>
      </c>
      <c r="R19" s="20">
        <v>0</v>
      </c>
      <c r="S19" s="20">
        <v>0</v>
      </c>
      <c r="T19" s="20">
        <v>0</v>
      </c>
      <c r="U19" s="21">
        <f t="shared" si="42"/>
        <v>1382948</v>
      </c>
      <c r="V19" s="28">
        <f t="shared" si="44"/>
        <v>663815.04</v>
      </c>
      <c r="W19" s="20">
        <v>0</v>
      </c>
      <c r="X19" s="20">
        <f t="shared" si="1"/>
        <v>0</v>
      </c>
      <c r="Y19" s="22" t="e">
        <f t="shared" si="2"/>
        <v>#DIV/0!</v>
      </c>
      <c r="Z19" s="20">
        <v>0</v>
      </c>
      <c r="AA19" s="20">
        <f t="shared" si="3"/>
        <v>-913007</v>
      </c>
      <c r="AB19" s="22">
        <f t="shared" si="4"/>
        <v>0</v>
      </c>
      <c r="AC19" s="20">
        <v>0</v>
      </c>
      <c r="AD19" s="20">
        <f t="shared" si="5"/>
        <v>-467991</v>
      </c>
      <c r="AE19" s="22">
        <f t="shared" si="6"/>
        <v>0</v>
      </c>
      <c r="AF19" s="23">
        <f t="shared" si="7"/>
        <v>0</v>
      </c>
      <c r="AG19" s="23">
        <f t="shared" si="8"/>
        <v>-1380998</v>
      </c>
      <c r="AH19" s="24">
        <f t="shared" si="9"/>
        <v>0</v>
      </c>
      <c r="AI19" s="20">
        <v>0</v>
      </c>
      <c r="AJ19" s="20">
        <f t="shared" si="13"/>
        <v>-1950</v>
      </c>
      <c r="AK19" s="22">
        <f t="shared" si="10"/>
        <v>0</v>
      </c>
      <c r="AL19" s="20">
        <v>0</v>
      </c>
      <c r="AM19" s="20">
        <f t="shared" si="14"/>
        <v>0</v>
      </c>
      <c r="AN19" s="22" t="e">
        <f t="shared" si="15"/>
        <v>#DIV/0!</v>
      </c>
      <c r="AO19" s="20">
        <v>0</v>
      </c>
      <c r="AP19" s="20">
        <f t="shared" si="16"/>
        <v>0</v>
      </c>
      <c r="AQ19" s="22" t="e">
        <f t="shared" si="17"/>
        <v>#DIV/0!</v>
      </c>
      <c r="AR19" s="25">
        <f t="shared" si="18"/>
        <v>0</v>
      </c>
      <c r="AS19" s="25"/>
      <c r="AT19" s="26">
        <f t="shared" si="20"/>
        <v>0</v>
      </c>
      <c r="AU19" s="20">
        <v>0</v>
      </c>
      <c r="AV19" s="20">
        <f t="shared" si="21"/>
        <v>0</v>
      </c>
      <c r="AW19" s="22" t="e">
        <f t="shared" si="22"/>
        <v>#DIV/0!</v>
      </c>
      <c r="AX19" s="20">
        <v>0</v>
      </c>
      <c r="AY19" s="20">
        <f t="shared" si="23"/>
        <v>0</v>
      </c>
      <c r="AZ19" s="22" t="e">
        <f t="shared" si="24"/>
        <v>#DIV/0!</v>
      </c>
      <c r="BA19" s="20">
        <v>0</v>
      </c>
      <c r="BB19" s="20">
        <f t="shared" si="25"/>
        <v>0</v>
      </c>
      <c r="BC19" s="27" t="e">
        <f t="shared" si="26"/>
        <v>#DIV/0!</v>
      </c>
      <c r="BD19" s="25">
        <f t="shared" si="27"/>
        <v>0</v>
      </c>
      <c r="BE19" s="25">
        <f t="shared" si="28"/>
        <v>-1382948</v>
      </c>
      <c r="BF19" s="26">
        <f t="shared" si="29"/>
        <v>0</v>
      </c>
      <c r="BG19" s="20">
        <v>0</v>
      </c>
      <c r="BH19" s="20">
        <f t="shared" si="30"/>
        <v>0</v>
      </c>
      <c r="BI19" s="27" t="e">
        <f t="shared" si="31"/>
        <v>#DIV/0!</v>
      </c>
      <c r="BJ19" s="20">
        <v>0</v>
      </c>
      <c r="BK19" s="20">
        <f t="shared" si="32"/>
        <v>0</v>
      </c>
      <c r="BL19" s="27" t="e">
        <f t="shared" si="33"/>
        <v>#DIV/0!</v>
      </c>
      <c r="BM19" s="20">
        <v>0</v>
      </c>
      <c r="BN19" s="20">
        <f t="shared" si="34"/>
        <v>0</v>
      </c>
      <c r="BO19" s="27" t="e">
        <f t="shared" si="43"/>
        <v>#DIV/0!</v>
      </c>
      <c r="BP19" s="47">
        <f t="shared" si="35"/>
        <v>0</v>
      </c>
      <c r="BQ19" s="25"/>
      <c r="BR19" s="42">
        <f t="shared" si="37"/>
        <v>0</v>
      </c>
      <c r="BS19" s="62">
        <f t="shared" si="38"/>
        <v>0</v>
      </c>
      <c r="BT19" s="49">
        <f t="shared" si="39"/>
        <v>0</v>
      </c>
      <c r="BU19" s="28"/>
      <c r="BV19" s="31">
        <f t="shared" si="41"/>
        <v>0</v>
      </c>
    </row>
    <row r="20" spans="1:74" x14ac:dyDescent="0.2">
      <c r="A20" s="19">
        <v>10</v>
      </c>
      <c r="B20" s="19" t="s">
        <v>52</v>
      </c>
      <c r="C20" s="4">
        <v>7802312751</v>
      </c>
      <c r="D20" s="4">
        <v>101232001</v>
      </c>
      <c r="E20" s="4">
        <v>86618101</v>
      </c>
      <c r="F20" s="20">
        <v>119274</v>
      </c>
      <c r="G20" s="20">
        <v>123392</v>
      </c>
      <c r="H20" s="20">
        <v>152879</v>
      </c>
      <c r="I20" s="21">
        <f t="shared" si="0"/>
        <v>395545</v>
      </c>
      <c r="J20" s="28">
        <v>104728</v>
      </c>
      <c r="K20" s="20">
        <v>136561</v>
      </c>
      <c r="L20" s="20">
        <v>132644</v>
      </c>
      <c r="M20" s="21">
        <f t="shared" si="11"/>
        <v>769478</v>
      </c>
      <c r="N20" s="20">
        <v>171688</v>
      </c>
      <c r="O20" s="20">
        <v>139567</v>
      </c>
      <c r="P20" s="20">
        <v>114193</v>
      </c>
      <c r="Q20" s="21">
        <f t="shared" si="12"/>
        <v>1194926</v>
      </c>
      <c r="R20" s="20">
        <v>95024</v>
      </c>
      <c r="S20" s="20">
        <v>109483</v>
      </c>
      <c r="T20" s="20">
        <v>113375</v>
      </c>
      <c r="U20" s="21">
        <f t="shared" si="42"/>
        <v>1512808</v>
      </c>
      <c r="V20" s="28">
        <f t="shared" si="44"/>
        <v>605123.19999999995</v>
      </c>
      <c r="W20" s="20">
        <v>131085</v>
      </c>
      <c r="X20" s="20">
        <f t="shared" si="1"/>
        <v>11811</v>
      </c>
      <c r="Y20" s="22">
        <f t="shared" si="2"/>
        <v>1.0990240957794657</v>
      </c>
      <c r="Z20" s="20">
        <v>111096</v>
      </c>
      <c r="AA20" s="20">
        <f t="shared" si="3"/>
        <v>-12296</v>
      </c>
      <c r="AB20" s="22">
        <f t="shared" si="4"/>
        <v>0.9003501037344398</v>
      </c>
      <c r="AC20" s="20">
        <v>122158</v>
      </c>
      <c r="AD20" s="20">
        <f t="shared" si="5"/>
        <v>-30721</v>
      </c>
      <c r="AE20" s="22">
        <f t="shared" si="6"/>
        <v>0.79905022926628244</v>
      </c>
      <c r="AF20" s="23">
        <f t="shared" si="7"/>
        <v>364339</v>
      </c>
      <c r="AG20" s="23">
        <f t="shared" si="8"/>
        <v>-31206</v>
      </c>
      <c r="AH20" s="24">
        <f t="shared" si="9"/>
        <v>0.92110632165745998</v>
      </c>
      <c r="AI20" s="20">
        <v>112506</v>
      </c>
      <c r="AJ20" s="20">
        <f t="shared" si="13"/>
        <v>7778</v>
      </c>
      <c r="AK20" s="22">
        <f t="shared" si="10"/>
        <v>1.0742685814681843</v>
      </c>
      <c r="AL20" s="20">
        <v>166233</v>
      </c>
      <c r="AM20" s="20">
        <f t="shared" si="14"/>
        <v>29672</v>
      </c>
      <c r="AN20" s="22">
        <f t="shared" si="15"/>
        <v>1.2172801898052885</v>
      </c>
      <c r="AO20" s="20">
        <v>116007</v>
      </c>
      <c r="AP20" s="20">
        <f t="shared" si="16"/>
        <v>-16637</v>
      </c>
      <c r="AQ20" s="22">
        <f t="shared" si="17"/>
        <v>0.874574047827267</v>
      </c>
      <c r="AR20" s="25">
        <f t="shared" si="18"/>
        <v>759085</v>
      </c>
      <c r="AS20" s="25">
        <f t="shared" si="19"/>
        <v>-10393</v>
      </c>
      <c r="AT20" s="26">
        <f t="shared" si="20"/>
        <v>0.98649344100806002</v>
      </c>
      <c r="AU20" s="20">
        <v>116251</v>
      </c>
      <c r="AV20" s="20">
        <f t="shared" si="21"/>
        <v>-55437</v>
      </c>
      <c r="AW20" s="22">
        <f t="shared" si="22"/>
        <v>0.67710614603233776</v>
      </c>
      <c r="AX20" s="20">
        <v>105169</v>
      </c>
      <c r="AY20" s="20">
        <f t="shared" si="23"/>
        <v>-34398</v>
      </c>
      <c r="AZ20" s="22">
        <f t="shared" si="24"/>
        <v>0.75353772739974345</v>
      </c>
      <c r="BA20" s="20">
        <v>115232</v>
      </c>
      <c r="BB20" s="20">
        <f t="shared" si="25"/>
        <v>1039</v>
      </c>
      <c r="BC20" s="27">
        <f t="shared" si="26"/>
        <v>1.0090986312646135</v>
      </c>
      <c r="BD20" s="25">
        <f t="shared" si="27"/>
        <v>1095737</v>
      </c>
      <c r="BE20" s="25">
        <f t="shared" si="28"/>
        <v>-99189</v>
      </c>
      <c r="BF20" s="26">
        <f t="shared" si="29"/>
        <v>0.91699151244512211</v>
      </c>
      <c r="BG20" s="20">
        <v>94441</v>
      </c>
      <c r="BH20" s="20">
        <f t="shared" si="30"/>
        <v>-583</v>
      </c>
      <c r="BI20" s="27">
        <f t="shared" si="31"/>
        <v>0.99386470786327663</v>
      </c>
      <c r="BJ20" s="20">
        <v>110378</v>
      </c>
      <c r="BK20" s="20">
        <f t="shared" si="32"/>
        <v>895</v>
      </c>
      <c r="BL20" s="27">
        <f t="shared" si="33"/>
        <v>1.008174785126458</v>
      </c>
      <c r="BM20" s="20">
        <v>117358</v>
      </c>
      <c r="BN20" s="20">
        <f t="shared" si="34"/>
        <v>3983</v>
      </c>
      <c r="BO20" s="27">
        <f t="shared" si="43"/>
        <v>1.0351312017640573</v>
      </c>
      <c r="BP20" s="47">
        <f t="shared" si="35"/>
        <v>1417914</v>
      </c>
      <c r="BQ20" s="25">
        <f t="shared" si="36"/>
        <v>-94894</v>
      </c>
      <c r="BR20" s="42">
        <f t="shared" si="37"/>
        <v>0.93727293879990059</v>
      </c>
      <c r="BS20" s="62">
        <f t="shared" si="38"/>
        <v>609703.02</v>
      </c>
      <c r="BT20" s="49">
        <f t="shared" si="39"/>
        <v>609703.02</v>
      </c>
      <c r="BU20" s="28">
        <f t="shared" si="40"/>
        <v>4579.8200000000652</v>
      </c>
      <c r="BV20" s="31">
        <f t="shared" si="41"/>
        <v>1.0075684092098933</v>
      </c>
    </row>
    <row r="21" spans="1:74" x14ac:dyDescent="0.2">
      <c r="A21" s="19">
        <v>11</v>
      </c>
      <c r="B21" s="19" t="s">
        <v>53</v>
      </c>
      <c r="C21" s="4">
        <v>1012001674</v>
      </c>
      <c r="D21" s="4">
        <v>101201001</v>
      </c>
      <c r="E21" s="4">
        <v>86618101</v>
      </c>
      <c r="F21" s="20">
        <v>121393</v>
      </c>
      <c r="G21" s="20">
        <v>117445</v>
      </c>
      <c r="H21" s="20">
        <v>135851</v>
      </c>
      <c r="I21" s="21">
        <f t="shared" si="0"/>
        <v>374689</v>
      </c>
      <c r="J21" s="28">
        <v>4633</v>
      </c>
      <c r="K21" s="20">
        <v>240829</v>
      </c>
      <c r="L21" s="20">
        <v>274137</v>
      </c>
      <c r="M21" s="21">
        <f t="shared" si="11"/>
        <v>894288</v>
      </c>
      <c r="N21" s="20">
        <v>44271</v>
      </c>
      <c r="O21" s="20">
        <v>36026</v>
      </c>
      <c r="P21" s="20">
        <v>111478</v>
      </c>
      <c r="Q21" s="21">
        <f t="shared" si="12"/>
        <v>1086063</v>
      </c>
      <c r="R21" s="20">
        <v>145200</v>
      </c>
      <c r="S21" s="20">
        <v>122633</v>
      </c>
      <c r="T21" s="20">
        <v>123379.19</v>
      </c>
      <c r="U21" s="21">
        <f t="shared" si="42"/>
        <v>1477275.19</v>
      </c>
      <c r="V21" s="28">
        <f t="shared" si="44"/>
        <v>590910.07599999988</v>
      </c>
      <c r="W21" s="20">
        <v>117895</v>
      </c>
      <c r="X21" s="20">
        <f t="shared" si="1"/>
        <v>-3498</v>
      </c>
      <c r="Y21" s="22">
        <f t="shared" si="2"/>
        <v>0.97118449992997946</v>
      </c>
      <c r="Z21" s="20">
        <v>119903</v>
      </c>
      <c r="AA21" s="20">
        <f t="shared" si="3"/>
        <v>2458</v>
      </c>
      <c r="AB21" s="22">
        <f t="shared" si="4"/>
        <v>1.0209289454638342</v>
      </c>
      <c r="AC21" s="20">
        <v>111599</v>
      </c>
      <c r="AD21" s="20">
        <f t="shared" si="5"/>
        <v>-24252</v>
      </c>
      <c r="AE21" s="22">
        <f t="shared" si="6"/>
        <v>0.82148088714841994</v>
      </c>
      <c r="AF21" s="23">
        <f t="shared" si="7"/>
        <v>349397</v>
      </c>
      <c r="AG21" s="23">
        <f t="shared" si="8"/>
        <v>-25292</v>
      </c>
      <c r="AH21" s="24">
        <f t="shared" si="9"/>
        <v>0.93249868557657145</v>
      </c>
      <c r="AI21" s="20">
        <v>119903</v>
      </c>
      <c r="AJ21" s="20">
        <f t="shared" si="13"/>
        <v>115270</v>
      </c>
      <c r="AK21" s="22">
        <f t="shared" si="10"/>
        <v>25.880207209151738</v>
      </c>
      <c r="AL21" s="20">
        <v>122922</v>
      </c>
      <c r="AM21" s="20">
        <f t="shared" si="14"/>
        <v>-117907</v>
      </c>
      <c r="AN21" s="22">
        <f t="shared" si="15"/>
        <v>0.51041195204896417</v>
      </c>
      <c r="AO21" s="20">
        <v>303231</v>
      </c>
      <c r="AP21" s="20">
        <f t="shared" si="16"/>
        <v>29094</v>
      </c>
      <c r="AQ21" s="22">
        <f t="shared" si="17"/>
        <v>1.1061294170433031</v>
      </c>
      <c r="AR21" s="25">
        <f t="shared" si="18"/>
        <v>895453</v>
      </c>
      <c r="AS21" s="25">
        <f t="shared" si="19"/>
        <v>1165</v>
      </c>
      <c r="AT21" s="26">
        <f t="shared" si="20"/>
        <v>1.001302712325336</v>
      </c>
      <c r="AU21" s="20">
        <v>42044</v>
      </c>
      <c r="AV21" s="20">
        <f t="shared" si="21"/>
        <v>-2227</v>
      </c>
      <c r="AW21" s="22">
        <f t="shared" si="22"/>
        <v>0.94969618937905176</v>
      </c>
      <c r="AX21" s="20">
        <v>36673</v>
      </c>
      <c r="AY21" s="20">
        <f t="shared" si="23"/>
        <v>647</v>
      </c>
      <c r="AZ21" s="22">
        <f t="shared" si="24"/>
        <v>1.017959251651585</v>
      </c>
      <c r="BA21" s="20">
        <v>113430</v>
      </c>
      <c r="BB21" s="20">
        <f t="shared" si="25"/>
        <v>1952</v>
      </c>
      <c r="BC21" s="27">
        <f t="shared" si="26"/>
        <v>1.0175101813810796</v>
      </c>
      <c r="BD21" s="25">
        <f t="shared" si="27"/>
        <v>1087600</v>
      </c>
      <c r="BE21" s="25">
        <f t="shared" si="28"/>
        <v>1537</v>
      </c>
      <c r="BF21" s="26">
        <f t="shared" si="29"/>
        <v>1.0014152033537649</v>
      </c>
      <c r="BG21" s="20">
        <v>117910</v>
      </c>
      <c r="BH21" s="20">
        <f t="shared" si="30"/>
        <v>-27290</v>
      </c>
      <c r="BI21" s="27">
        <f t="shared" si="31"/>
        <v>0.81205234159779616</v>
      </c>
      <c r="BJ21" s="20">
        <v>123107</v>
      </c>
      <c r="BK21" s="20">
        <f t="shared" si="32"/>
        <v>474</v>
      </c>
      <c r="BL21" s="27">
        <f t="shared" si="33"/>
        <v>1.0038651912617322</v>
      </c>
      <c r="BM21" s="20">
        <v>86403.86</v>
      </c>
      <c r="BN21" s="20">
        <f t="shared" si="34"/>
        <v>-36975.33</v>
      </c>
      <c r="BO21" s="27">
        <f t="shared" si="43"/>
        <v>0.70031145446813192</v>
      </c>
      <c r="BP21" s="47">
        <f t="shared" si="35"/>
        <v>1415020.86</v>
      </c>
      <c r="BQ21" s="25">
        <f t="shared" si="36"/>
        <v>-62254.329999999842</v>
      </c>
      <c r="BR21" s="42">
        <f t="shared" si="37"/>
        <v>0.95785867763744148</v>
      </c>
      <c r="BS21" s="62">
        <f t="shared" si="38"/>
        <v>608458.96980000008</v>
      </c>
      <c r="BT21" s="49">
        <f t="shared" si="39"/>
        <v>608458.96980000008</v>
      </c>
      <c r="BU21" s="28">
        <f t="shared" si="40"/>
        <v>17548.893800000194</v>
      </c>
      <c r="BV21" s="31">
        <f t="shared" si="41"/>
        <v>1.0296980784602499</v>
      </c>
    </row>
    <row r="22" spans="1:74" x14ac:dyDescent="0.2">
      <c r="A22" s="19">
        <v>12</v>
      </c>
      <c r="B22" s="19" t="s">
        <v>54</v>
      </c>
      <c r="C22" s="4">
        <v>1001017986</v>
      </c>
      <c r="D22" s="4">
        <v>101245001</v>
      </c>
      <c r="E22" s="4">
        <v>86618101</v>
      </c>
      <c r="F22" s="20">
        <v>165522</v>
      </c>
      <c r="G22" s="20">
        <v>163119</v>
      </c>
      <c r="H22" s="20">
        <v>197166</v>
      </c>
      <c r="I22" s="21">
        <f t="shared" si="0"/>
        <v>525807</v>
      </c>
      <c r="J22" s="28">
        <v>187777</v>
      </c>
      <c r="K22" s="20">
        <v>188177</v>
      </c>
      <c r="L22" s="20">
        <v>276779</v>
      </c>
      <c r="M22" s="21">
        <f t="shared" si="11"/>
        <v>1178540</v>
      </c>
      <c r="N22" s="20">
        <v>181242</v>
      </c>
      <c r="O22" s="20">
        <v>126084</v>
      </c>
      <c r="P22" s="20">
        <v>255478</v>
      </c>
      <c r="Q22" s="21">
        <f t="shared" si="12"/>
        <v>1741344</v>
      </c>
      <c r="R22" s="20">
        <v>176712</v>
      </c>
      <c r="S22" s="20">
        <v>190276</v>
      </c>
      <c r="T22" s="20">
        <v>295816</v>
      </c>
      <c r="U22" s="21">
        <f t="shared" si="42"/>
        <v>2404148</v>
      </c>
      <c r="V22" s="28">
        <f t="shared" si="44"/>
        <v>961659.2</v>
      </c>
      <c r="W22" s="20">
        <v>134849</v>
      </c>
      <c r="X22" s="20">
        <f t="shared" si="1"/>
        <v>-30673</v>
      </c>
      <c r="Y22" s="22">
        <f t="shared" si="2"/>
        <v>0.81468928601636037</v>
      </c>
      <c r="Z22" s="20">
        <v>146283</v>
      </c>
      <c r="AA22" s="20">
        <f t="shared" si="3"/>
        <v>-16836</v>
      </c>
      <c r="AB22" s="22">
        <f t="shared" si="4"/>
        <v>0.89678700825777502</v>
      </c>
      <c r="AC22" s="20">
        <v>178599</v>
      </c>
      <c r="AD22" s="20">
        <f t="shared" si="5"/>
        <v>-18567</v>
      </c>
      <c r="AE22" s="22">
        <f t="shared" si="6"/>
        <v>0.9058306198837528</v>
      </c>
      <c r="AF22" s="23">
        <f t="shared" si="7"/>
        <v>459731</v>
      </c>
      <c r="AG22" s="23">
        <f t="shared" si="8"/>
        <v>-66076</v>
      </c>
      <c r="AH22" s="24">
        <f t="shared" si="9"/>
        <v>0.87433411879263689</v>
      </c>
      <c r="AI22" s="20">
        <v>227779</v>
      </c>
      <c r="AJ22" s="20">
        <f t="shared" si="13"/>
        <v>40002</v>
      </c>
      <c r="AK22" s="22">
        <f t="shared" si="10"/>
        <v>1.2130292847366824</v>
      </c>
      <c r="AL22" s="20">
        <v>140031</v>
      </c>
      <c r="AM22" s="20">
        <f t="shared" si="14"/>
        <v>-48146</v>
      </c>
      <c r="AN22" s="22">
        <f t="shared" si="15"/>
        <v>0.74414513994802767</v>
      </c>
      <c r="AO22" s="20">
        <v>232133</v>
      </c>
      <c r="AP22" s="20">
        <f t="shared" si="16"/>
        <v>-44646</v>
      </c>
      <c r="AQ22" s="22">
        <f t="shared" si="17"/>
        <v>0.83869440961922692</v>
      </c>
      <c r="AR22" s="25">
        <f t="shared" si="18"/>
        <v>1059674</v>
      </c>
      <c r="AS22" s="25">
        <f t="shared" si="19"/>
        <v>-118866</v>
      </c>
      <c r="AT22" s="26">
        <f t="shared" si="20"/>
        <v>0.89914131043494494</v>
      </c>
      <c r="AU22" s="20">
        <v>160213</v>
      </c>
      <c r="AV22" s="20">
        <f t="shared" si="21"/>
        <v>-21029</v>
      </c>
      <c r="AW22" s="22">
        <f t="shared" si="22"/>
        <v>0.8839728098343651</v>
      </c>
      <c r="AX22" s="20">
        <v>153465</v>
      </c>
      <c r="AY22" s="20">
        <f t="shared" si="23"/>
        <v>27381</v>
      </c>
      <c r="AZ22" s="22">
        <f t="shared" si="24"/>
        <v>1.2171647473113163</v>
      </c>
      <c r="BA22" s="20">
        <v>197565</v>
      </c>
      <c r="BB22" s="20">
        <f t="shared" si="25"/>
        <v>-57913</v>
      </c>
      <c r="BC22" s="27">
        <f t="shared" si="26"/>
        <v>0.77331511911006034</v>
      </c>
      <c r="BD22" s="25">
        <f t="shared" si="27"/>
        <v>1570917</v>
      </c>
      <c r="BE22" s="25">
        <f t="shared" si="28"/>
        <v>-170427</v>
      </c>
      <c r="BF22" s="26">
        <f t="shared" si="29"/>
        <v>0.90212904515133141</v>
      </c>
      <c r="BG22" s="20">
        <v>160076</v>
      </c>
      <c r="BH22" s="20">
        <f t="shared" si="30"/>
        <v>-16636</v>
      </c>
      <c r="BI22" s="27">
        <f t="shared" si="31"/>
        <v>0.90585811942595862</v>
      </c>
      <c r="BJ22" s="20">
        <v>187207</v>
      </c>
      <c r="BK22" s="20">
        <f t="shared" si="32"/>
        <v>-3069</v>
      </c>
      <c r="BL22" s="27">
        <f t="shared" si="33"/>
        <v>0.98387079820891754</v>
      </c>
      <c r="BM22" s="20">
        <v>278257</v>
      </c>
      <c r="BN22" s="20">
        <f t="shared" si="34"/>
        <v>-17559</v>
      </c>
      <c r="BO22" s="27">
        <f t="shared" si="43"/>
        <v>0.9406421559347703</v>
      </c>
      <c r="BP22" s="47">
        <f t="shared" si="35"/>
        <v>2196457</v>
      </c>
      <c r="BQ22" s="25">
        <f t="shared" si="36"/>
        <v>-207691</v>
      </c>
      <c r="BR22" s="42">
        <f t="shared" si="37"/>
        <v>0.9136113916447739</v>
      </c>
      <c r="BS22" s="62">
        <f t="shared" si="38"/>
        <v>944476.51</v>
      </c>
      <c r="BT22" s="49">
        <f t="shared" si="39"/>
        <v>944476.51</v>
      </c>
      <c r="BU22" s="28">
        <f t="shared" si="40"/>
        <v>-17182.689999999944</v>
      </c>
      <c r="BV22" s="31">
        <f t="shared" si="41"/>
        <v>0.98213224601813209</v>
      </c>
    </row>
    <row r="23" spans="1:74" x14ac:dyDescent="0.2">
      <c r="A23" s="19">
        <v>13</v>
      </c>
      <c r="B23" s="19" t="s">
        <v>55</v>
      </c>
      <c r="C23" s="4">
        <v>1001012875</v>
      </c>
      <c r="D23" s="4">
        <v>100150001</v>
      </c>
      <c r="E23" s="4" t="s">
        <v>51</v>
      </c>
      <c r="F23" s="20">
        <v>37486</v>
      </c>
      <c r="G23" s="20">
        <v>28045</v>
      </c>
      <c r="H23" s="20">
        <v>32457</v>
      </c>
      <c r="I23" s="21">
        <f t="shared" si="0"/>
        <v>97988</v>
      </c>
      <c r="J23" s="28">
        <v>32400</v>
      </c>
      <c r="K23" s="20">
        <v>27229</v>
      </c>
      <c r="L23" s="20">
        <v>50941</v>
      </c>
      <c r="M23" s="21">
        <f t="shared" si="11"/>
        <v>208558</v>
      </c>
      <c r="N23" s="20">
        <v>37854</v>
      </c>
      <c r="O23" s="20">
        <v>51547</v>
      </c>
      <c r="P23" s="20">
        <v>28144</v>
      </c>
      <c r="Q23" s="21">
        <f t="shared" si="12"/>
        <v>326103</v>
      </c>
      <c r="R23" s="20">
        <v>37757</v>
      </c>
      <c r="S23" s="20">
        <v>22623</v>
      </c>
      <c r="T23" s="20">
        <v>27715</v>
      </c>
      <c r="U23" s="21">
        <f t="shared" si="42"/>
        <v>414198</v>
      </c>
      <c r="V23" s="28">
        <f t="shared" si="44"/>
        <v>198815.04</v>
      </c>
      <c r="W23" s="20">
        <v>67658</v>
      </c>
      <c r="X23" s="20">
        <f t="shared" si="1"/>
        <v>30172</v>
      </c>
      <c r="Y23" s="22">
        <f t="shared" si="2"/>
        <v>1.8048871578722723</v>
      </c>
      <c r="Z23" s="20">
        <v>822</v>
      </c>
      <c r="AA23" s="20">
        <f t="shared" si="3"/>
        <v>-27223</v>
      </c>
      <c r="AB23" s="22">
        <f t="shared" si="4"/>
        <v>2.9310037439828848E-2</v>
      </c>
      <c r="AC23" s="20">
        <v>34491</v>
      </c>
      <c r="AD23" s="20">
        <f t="shared" si="5"/>
        <v>2034</v>
      </c>
      <c r="AE23" s="22">
        <f t="shared" si="6"/>
        <v>1.06266752934652</v>
      </c>
      <c r="AF23" s="23">
        <f t="shared" si="7"/>
        <v>102971</v>
      </c>
      <c r="AG23" s="23">
        <f t="shared" si="8"/>
        <v>4983</v>
      </c>
      <c r="AH23" s="24">
        <f t="shared" si="9"/>
        <v>1.0508531656937585</v>
      </c>
      <c r="AI23" s="20">
        <v>41201</v>
      </c>
      <c r="AJ23" s="20">
        <f t="shared" si="13"/>
        <v>8801</v>
      </c>
      <c r="AK23" s="22">
        <f t="shared" si="10"/>
        <v>1.2716358024691359</v>
      </c>
      <c r="AL23" s="20">
        <v>33847</v>
      </c>
      <c r="AM23" s="20">
        <f t="shared" si="14"/>
        <v>6618</v>
      </c>
      <c r="AN23" s="22">
        <f t="shared" si="15"/>
        <v>1.2430496896691028</v>
      </c>
      <c r="AO23" s="20">
        <v>31250</v>
      </c>
      <c r="AP23" s="20">
        <f t="shared" si="16"/>
        <v>-19691</v>
      </c>
      <c r="AQ23" s="22">
        <f t="shared" si="17"/>
        <v>0.61345478102118134</v>
      </c>
      <c r="AR23" s="25">
        <f t="shared" si="18"/>
        <v>209269</v>
      </c>
      <c r="AS23" s="25">
        <f t="shared" si="19"/>
        <v>711</v>
      </c>
      <c r="AT23" s="26">
        <f t="shared" si="20"/>
        <v>1.0034091236011085</v>
      </c>
      <c r="AU23" s="20">
        <v>36359</v>
      </c>
      <c r="AV23" s="20">
        <f t="shared" si="21"/>
        <v>-1495</v>
      </c>
      <c r="AW23" s="22">
        <f t="shared" si="22"/>
        <v>0.96050615522798122</v>
      </c>
      <c r="AX23" s="20">
        <v>71416.639999999999</v>
      </c>
      <c r="AY23" s="20">
        <f t="shared" si="23"/>
        <v>19869.64</v>
      </c>
      <c r="AZ23" s="22">
        <f t="shared" si="24"/>
        <v>1.3854664674956836</v>
      </c>
      <c r="BA23" s="20">
        <v>31546</v>
      </c>
      <c r="BB23" s="20">
        <f t="shared" si="25"/>
        <v>3402</v>
      </c>
      <c r="BC23" s="27">
        <f t="shared" si="26"/>
        <v>1.1208783399658897</v>
      </c>
      <c r="BD23" s="25">
        <f t="shared" si="27"/>
        <v>348590.64</v>
      </c>
      <c r="BE23" s="25">
        <f t="shared" si="28"/>
        <v>22487.640000000014</v>
      </c>
      <c r="BF23" s="26">
        <f t="shared" si="29"/>
        <v>1.0689587032318011</v>
      </c>
      <c r="BG23" s="20">
        <v>31651</v>
      </c>
      <c r="BH23" s="20">
        <f t="shared" si="30"/>
        <v>-6106</v>
      </c>
      <c r="BI23" s="27">
        <f t="shared" si="31"/>
        <v>0.83828164313902054</v>
      </c>
      <c r="BJ23" s="20">
        <v>25203.360000000001</v>
      </c>
      <c r="BK23" s="20">
        <f t="shared" si="32"/>
        <v>2580.3600000000006</v>
      </c>
      <c r="BL23" s="27">
        <f t="shared" si="33"/>
        <v>1.1140591433496885</v>
      </c>
      <c r="BM23" s="20">
        <v>38897</v>
      </c>
      <c r="BN23" s="20">
        <f t="shared" si="34"/>
        <v>11182</v>
      </c>
      <c r="BO23" s="27">
        <f t="shared" si="43"/>
        <v>1.4034638282518492</v>
      </c>
      <c r="BP23" s="47">
        <f t="shared" si="35"/>
        <v>444342</v>
      </c>
      <c r="BQ23" s="25">
        <f t="shared" si="36"/>
        <v>30144</v>
      </c>
      <c r="BR23" s="42">
        <f t="shared" si="37"/>
        <v>1.072776787913027</v>
      </c>
      <c r="BS23" s="62">
        <f t="shared" si="38"/>
        <v>191067.06</v>
      </c>
      <c r="BT23" s="49">
        <f t="shared" si="39"/>
        <v>226614.42</v>
      </c>
      <c r="BU23" s="28">
        <f t="shared" si="40"/>
        <v>27799.380000000005</v>
      </c>
      <c r="BV23" s="31">
        <f t="shared" si="41"/>
        <v>1.1398253371575913</v>
      </c>
    </row>
    <row r="24" spans="1:74" x14ac:dyDescent="0.2">
      <c r="A24" s="19">
        <v>14</v>
      </c>
      <c r="B24" s="19" t="s">
        <v>56</v>
      </c>
      <c r="C24" s="4">
        <v>1012012115</v>
      </c>
      <c r="D24" s="4">
        <v>101201001</v>
      </c>
      <c r="E24" s="4">
        <v>86618101</v>
      </c>
      <c r="F24" s="20"/>
      <c r="G24" s="20"/>
      <c r="H24" s="20"/>
      <c r="I24" s="21">
        <f t="shared" si="0"/>
        <v>0</v>
      </c>
      <c r="J24" s="28"/>
      <c r="K24" s="20">
        <v>0</v>
      </c>
      <c r="L24" s="20">
        <v>53404</v>
      </c>
      <c r="M24" s="21">
        <f t="shared" si="11"/>
        <v>53404</v>
      </c>
      <c r="N24" s="20">
        <v>76616</v>
      </c>
      <c r="O24" s="20">
        <v>52423</v>
      </c>
      <c r="P24" s="20">
        <v>85740</v>
      </c>
      <c r="Q24" s="21">
        <f t="shared" si="12"/>
        <v>268183</v>
      </c>
      <c r="R24" s="20">
        <v>58780</v>
      </c>
      <c r="S24" s="20">
        <v>57555</v>
      </c>
      <c r="T24" s="20">
        <v>58970</v>
      </c>
      <c r="U24" s="21">
        <f t="shared" si="42"/>
        <v>443488</v>
      </c>
      <c r="V24" s="28">
        <f t="shared" si="44"/>
        <v>177395.20000000001</v>
      </c>
      <c r="W24" s="20">
        <v>63899</v>
      </c>
      <c r="X24" s="20">
        <f t="shared" si="1"/>
        <v>63899</v>
      </c>
      <c r="Y24" s="22" t="e">
        <f t="shared" si="2"/>
        <v>#DIV/0!</v>
      </c>
      <c r="Z24" s="20">
        <v>753</v>
      </c>
      <c r="AA24" s="20">
        <f t="shared" si="3"/>
        <v>753</v>
      </c>
      <c r="AB24" s="22" t="e">
        <f t="shared" si="4"/>
        <v>#DIV/0!</v>
      </c>
      <c r="AC24" s="20">
        <v>126306</v>
      </c>
      <c r="AD24" s="20">
        <f t="shared" si="5"/>
        <v>126306</v>
      </c>
      <c r="AE24" s="22" t="e">
        <f t="shared" si="6"/>
        <v>#DIV/0!</v>
      </c>
      <c r="AF24" s="23">
        <f t="shared" si="7"/>
        <v>190958</v>
      </c>
      <c r="AG24" s="23">
        <f t="shared" si="8"/>
        <v>190958</v>
      </c>
      <c r="AH24" s="24" t="e">
        <f t="shared" si="9"/>
        <v>#DIV/0!</v>
      </c>
      <c r="AI24" s="20">
        <v>63916</v>
      </c>
      <c r="AJ24" s="20">
        <f t="shared" si="13"/>
        <v>63916</v>
      </c>
      <c r="AK24" s="22" t="e">
        <f t="shared" si="10"/>
        <v>#DIV/0!</v>
      </c>
      <c r="AL24" s="20">
        <v>67165</v>
      </c>
      <c r="AM24" s="20">
        <f t="shared" si="14"/>
        <v>67165</v>
      </c>
      <c r="AN24" s="22" t="e">
        <f t="shared" si="15"/>
        <v>#DIV/0!</v>
      </c>
      <c r="AO24" s="20">
        <v>63884</v>
      </c>
      <c r="AP24" s="20">
        <f t="shared" si="16"/>
        <v>10480</v>
      </c>
      <c r="AQ24" s="22">
        <f t="shared" si="17"/>
        <v>1.1962399820238185</v>
      </c>
      <c r="AR24" s="25">
        <f t="shared" si="18"/>
        <v>385923</v>
      </c>
      <c r="AS24" s="25">
        <f t="shared" si="19"/>
        <v>332519</v>
      </c>
      <c r="AT24" s="26">
        <f t="shared" si="20"/>
        <v>7.2264811624597405</v>
      </c>
      <c r="AU24" s="20">
        <v>66335</v>
      </c>
      <c r="AV24" s="20">
        <f t="shared" si="21"/>
        <v>-10281</v>
      </c>
      <c r="AW24" s="22">
        <f t="shared" si="22"/>
        <v>0.86581131878458806</v>
      </c>
      <c r="AX24" s="20">
        <v>69821</v>
      </c>
      <c r="AY24" s="20">
        <f t="shared" si="23"/>
        <v>17398</v>
      </c>
      <c r="AZ24" s="22">
        <f t="shared" si="24"/>
        <v>1.3318772294603514</v>
      </c>
      <c r="BA24" s="20">
        <v>72807</v>
      </c>
      <c r="BB24" s="20">
        <f t="shared" si="25"/>
        <v>-12933</v>
      </c>
      <c r="BC24" s="27">
        <f t="shared" si="26"/>
        <v>0.84916025192442268</v>
      </c>
      <c r="BD24" s="25">
        <f t="shared" si="27"/>
        <v>594886</v>
      </c>
      <c r="BE24" s="25">
        <f t="shared" si="28"/>
        <v>326703</v>
      </c>
      <c r="BF24" s="26">
        <f t="shared" si="29"/>
        <v>2.2182092078916265</v>
      </c>
      <c r="BG24" s="20">
        <v>65887</v>
      </c>
      <c r="BH24" s="20">
        <f t="shared" si="30"/>
        <v>7107</v>
      </c>
      <c r="BI24" s="27">
        <f t="shared" si="31"/>
        <v>1.1209084722694793</v>
      </c>
      <c r="BJ24" s="20">
        <v>72507</v>
      </c>
      <c r="BK24" s="20">
        <f t="shared" si="32"/>
        <v>14952</v>
      </c>
      <c r="BL24" s="27">
        <f t="shared" si="33"/>
        <v>1.2597862913734688</v>
      </c>
      <c r="BM24" s="20">
        <v>83327</v>
      </c>
      <c r="BN24" s="20">
        <f t="shared" si="34"/>
        <v>24357</v>
      </c>
      <c r="BO24" s="27">
        <f t="shared" si="43"/>
        <v>1.4130405290825843</v>
      </c>
      <c r="BP24" s="47">
        <f t="shared" si="35"/>
        <v>816607</v>
      </c>
      <c r="BQ24" s="25">
        <f t="shared" si="36"/>
        <v>373119</v>
      </c>
      <c r="BR24" s="42">
        <f t="shared" si="37"/>
        <v>1.8413282884768021</v>
      </c>
      <c r="BS24" s="62">
        <f t="shared" si="38"/>
        <v>351141.01</v>
      </c>
      <c r="BT24" s="49">
        <f t="shared" si="39"/>
        <v>351141.01</v>
      </c>
      <c r="BU24" s="28">
        <f t="shared" si="40"/>
        <v>173745.81</v>
      </c>
      <c r="BV24" s="31">
        <f t="shared" si="41"/>
        <v>1.9794279101125622</v>
      </c>
    </row>
    <row r="25" spans="1:74" x14ac:dyDescent="0.2">
      <c r="A25" s="19">
        <v>15</v>
      </c>
      <c r="B25" s="19" t="s">
        <v>57</v>
      </c>
      <c r="C25" s="4">
        <v>1001048550</v>
      </c>
      <c r="D25" s="4">
        <v>100101001</v>
      </c>
      <c r="E25" s="4">
        <v>86618101</v>
      </c>
      <c r="F25" s="20">
        <v>68292</v>
      </c>
      <c r="G25" s="20">
        <v>64940</v>
      </c>
      <c r="H25" s="20">
        <v>77671</v>
      </c>
      <c r="I25" s="21">
        <f t="shared" si="0"/>
        <v>210903</v>
      </c>
      <c r="J25" s="28">
        <v>49040</v>
      </c>
      <c r="K25" s="20">
        <v>77293</v>
      </c>
      <c r="L25" s="20">
        <v>146439.20000000001</v>
      </c>
      <c r="M25" s="21">
        <f t="shared" si="11"/>
        <v>483675.2</v>
      </c>
      <c r="N25" s="20">
        <v>67696</v>
      </c>
      <c r="O25" s="20">
        <v>127291</v>
      </c>
      <c r="P25" s="20">
        <v>58470.46</v>
      </c>
      <c r="Q25" s="21">
        <f t="shared" si="12"/>
        <v>737132.65999999992</v>
      </c>
      <c r="R25" s="20">
        <v>96197</v>
      </c>
      <c r="S25" s="20">
        <v>63924.75</v>
      </c>
      <c r="T25" s="20">
        <v>87960</v>
      </c>
      <c r="U25" s="21">
        <f t="shared" si="42"/>
        <v>985214.40999999992</v>
      </c>
      <c r="V25" s="28">
        <f t="shared" si="44"/>
        <v>394085.76399999997</v>
      </c>
      <c r="W25" s="20">
        <f>65363+205.64</f>
        <v>65568.639999999999</v>
      </c>
      <c r="X25" s="20">
        <f t="shared" si="1"/>
        <v>-2723.3600000000006</v>
      </c>
      <c r="Y25" s="22">
        <f t="shared" si="2"/>
        <v>0.96012182978972649</v>
      </c>
      <c r="Z25" s="20">
        <v>0</v>
      </c>
      <c r="AA25" s="20">
        <f t="shared" si="3"/>
        <v>-64940</v>
      </c>
      <c r="AB25" s="22">
        <f t="shared" si="4"/>
        <v>0</v>
      </c>
      <c r="AC25" s="20">
        <v>116121</v>
      </c>
      <c r="AD25" s="20">
        <f t="shared" si="5"/>
        <v>38450</v>
      </c>
      <c r="AE25" s="22">
        <f t="shared" si="6"/>
        <v>1.4950367576057988</v>
      </c>
      <c r="AF25" s="23">
        <f t="shared" si="7"/>
        <v>181689.64</v>
      </c>
      <c r="AG25" s="23">
        <f t="shared" si="8"/>
        <v>-29213.359999999986</v>
      </c>
      <c r="AH25" s="24">
        <f t="shared" si="9"/>
        <v>0.86148437907474062</v>
      </c>
      <c r="AI25" s="20">
        <v>57419</v>
      </c>
      <c r="AJ25" s="20">
        <f t="shared" si="13"/>
        <v>8379</v>
      </c>
      <c r="AK25" s="22">
        <f t="shared" si="10"/>
        <v>1.1708605220228385</v>
      </c>
      <c r="AL25" s="20">
        <v>74547</v>
      </c>
      <c r="AM25" s="20">
        <f t="shared" si="14"/>
        <v>-2746</v>
      </c>
      <c r="AN25" s="22">
        <f t="shared" si="15"/>
        <v>0.96447285006404204</v>
      </c>
      <c r="AO25" s="20">
        <v>84151</v>
      </c>
      <c r="AP25" s="20">
        <f t="shared" si="16"/>
        <v>-62288.200000000012</v>
      </c>
      <c r="AQ25" s="22">
        <f t="shared" si="17"/>
        <v>0.57464804505897327</v>
      </c>
      <c r="AR25" s="25">
        <f t="shared" si="18"/>
        <v>397806.64</v>
      </c>
      <c r="AS25" s="25">
        <f t="shared" si="19"/>
        <v>-85868.56</v>
      </c>
      <c r="AT25" s="26">
        <f t="shared" si="20"/>
        <v>0.822466481638918</v>
      </c>
      <c r="AU25" s="20">
        <v>114033</v>
      </c>
      <c r="AV25" s="20">
        <f t="shared" si="21"/>
        <v>46337</v>
      </c>
      <c r="AW25" s="22">
        <f t="shared" si="22"/>
        <v>1.6844865280075632</v>
      </c>
      <c r="AX25" s="20">
        <v>205419</v>
      </c>
      <c r="AY25" s="20">
        <f t="shared" si="23"/>
        <v>78128</v>
      </c>
      <c r="AZ25" s="22">
        <f t="shared" si="24"/>
        <v>1.6137747366270985</v>
      </c>
      <c r="BA25" s="20">
        <v>13932.17</v>
      </c>
      <c r="BB25" s="20">
        <f t="shared" si="25"/>
        <v>-44538.29</v>
      </c>
      <c r="BC25" s="27">
        <f t="shared" si="26"/>
        <v>0.23827707187526831</v>
      </c>
      <c r="BD25" s="25">
        <f t="shared" si="27"/>
        <v>731190.81</v>
      </c>
      <c r="BE25" s="25">
        <f t="shared" si="28"/>
        <v>-5941.8499999998603</v>
      </c>
      <c r="BF25" s="26">
        <f t="shared" si="29"/>
        <v>0.99193923926800387</v>
      </c>
      <c r="BG25" s="20">
        <v>80975.759999999995</v>
      </c>
      <c r="BH25" s="20">
        <f t="shared" si="30"/>
        <v>-15221.240000000005</v>
      </c>
      <c r="BI25" s="27">
        <f t="shared" si="31"/>
        <v>0.84177011757123399</v>
      </c>
      <c r="BJ25" s="20">
        <v>50739.23</v>
      </c>
      <c r="BK25" s="20">
        <f t="shared" si="32"/>
        <v>-13185.519999999997</v>
      </c>
      <c r="BL25" s="27">
        <f t="shared" si="33"/>
        <v>0.79373372598250291</v>
      </c>
      <c r="BM25" s="20">
        <v>129990</v>
      </c>
      <c r="BN25" s="20">
        <f t="shared" si="34"/>
        <v>42030</v>
      </c>
      <c r="BO25" s="27">
        <f t="shared" si="43"/>
        <v>1.4778308321964528</v>
      </c>
      <c r="BP25" s="47">
        <f t="shared" si="35"/>
        <v>992895.8</v>
      </c>
      <c r="BQ25" s="25">
        <f t="shared" si="36"/>
        <v>7681.3900000001304</v>
      </c>
      <c r="BR25" s="42">
        <f t="shared" si="37"/>
        <v>1.007796668341463</v>
      </c>
      <c r="BS25" s="62">
        <f t="shared" si="38"/>
        <v>426945.19399999996</v>
      </c>
      <c r="BT25" s="49">
        <f t="shared" si="39"/>
        <v>426945.19399999996</v>
      </c>
      <c r="BU25" s="28">
        <f t="shared" si="40"/>
        <v>32859.429999999993</v>
      </c>
      <c r="BV25" s="31">
        <f t="shared" si="41"/>
        <v>1.0833814184670725</v>
      </c>
    </row>
    <row r="26" spans="1:74" x14ac:dyDescent="0.2">
      <c r="A26" s="19">
        <v>16</v>
      </c>
      <c r="B26" s="19" t="s">
        <v>58</v>
      </c>
      <c r="C26" s="4">
        <v>1012000110</v>
      </c>
      <c r="D26" s="4">
        <v>101201001</v>
      </c>
      <c r="E26" s="4">
        <v>86618101</v>
      </c>
      <c r="F26" s="20">
        <v>61552</v>
      </c>
      <c r="G26" s="20">
        <v>53033</v>
      </c>
      <c r="H26" s="20">
        <v>49949</v>
      </c>
      <c r="I26" s="21">
        <f t="shared" si="0"/>
        <v>164534</v>
      </c>
      <c r="J26" s="28">
        <v>71464</v>
      </c>
      <c r="K26" s="20">
        <v>70254</v>
      </c>
      <c r="L26" s="20">
        <v>61310</v>
      </c>
      <c r="M26" s="21">
        <f t="shared" si="11"/>
        <v>367562</v>
      </c>
      <c r="N26" s="20">
        <v>53649</v>
      </c>
      <c r="O26" s="20">
        <v>68144</v>
      </c>
      <c r="P26" s="20">
        <v>44268</v>
      </c>
      <c r="Q26" s="21">
        <f t="shared" si="12"/>
        <v>533623</v>
      </c>
      <c r="R26" s="20">
        <v>58805</v>
      </c>
      <c r="S26" s="20">
        <v>48947</v>
      </c>
      <c r="T26" s="20">
        <v>71349</v>
      </c>
      <c r="U26" s="21">
        <f t="shared" si="42"/>
        <v>712724</v>
      </c>
      <c r="V26" s="28">
        <f t="shared" si="44"/>
        <v>285089.59999999998</v>
      </c>
      <c r="W26" s="20">
        <v>80835</v>
      </c>
      <c r="X26" s="20">
        <f t="shared" si="1"/>
        <v>19283</v>
      </c>
      <c r="Y26" s="22">
        <f t="shared" si="2"/>
        <v>1.3132798284377436</v>
      </c>
      <c r="Z26" s="20">
        <v>52127</v>
      </c>
      <c r="AA26" s="20">
        <f t="shared" si="3"/>
        <v>-906</v>
      </c>
      <c r="AB26" s="22">
        <f t="shared" si="4"/>
        <v>0.9829162973997323</v>
      </c>
      <c r="AC26" s="20">
        <v>56305</v>
      </c>
      <c r="AD26" s="20">
        <f t="shared" si="5"/>
        <v>6356</v>
      </c>
      <c r="AE26" s="22">
        <f t="shared" si="6"/>
        <v>1.1272497947906865</v>
      </c>
      <c r="AF26" s="23">
        <f t="shared" si="7"/>
        <v>189267</v>
      </c>
      <c r="AG26" s="23">
        <f t="shared" si="8"/>
        <v>24733</v>
      </c>
      <c r="AH26" s="24">
        <f t="shared" si="9"/>
        <v>1.1503215140943512</v>
      </c>
      <c r="AI26" s="20">
        <v>80162</v>
      </c>
      <c r="AJ26" s="20">
        <f t="shared" si="13"/>
        <v>8698</v>
      </c>
      <c r="AK26" s="22">
        <f t="shared" si="10"/>
        <v>1.1217116310310087</v>
      </c>
      <c r="AL26" s="20">
        <v>80318</v>
      </c>
      <c r="AM26" s="20">
        <f t="shared" si="14"/>
        <v>10064</v>
      </c>
      <c r="AN26" s="22">
        <f t="shared" si="15"/>
        <v>1.1432516298004385</v>
      </c>
      <c r="AO26" s="20">
        <v>74049</v>
      </c>
      <c r="AP26" s="20">
        <f t="shared" si="16"/>
        <v>12739</v>
      </c>
      <c r="AQ26" s="22">
        <f t="shared" si="17"/>
        <v>1.2077801337465339</v>
      </c>
      <c r="AR26" s="25">
        <f t="shared" si="18"/>
        <v>423796</v>
      </c>
      <c r="AS26" s="25">
        <f t="shared" si="19"/>
        <v>56234</v>
      </c>
      <c r="AT26" s="26">
        <f t="shared" si="20"/>
        <v>1.1529918762004778</v>
      </c>
      <c r="AU26" s="20">
        <v>84336</v>
      </c>
      <c r="AV26" s="20">
        <f t="shared" si="21"/>
        <v>30687</v>
      </c>
      <c r="AW26" s="22">
        <f t="shared" si="22"/>
        <v>1.5719957501537773</v>
      </c>
      <c r="AX26" s="20">
        <v>68680</v>
      </c>
      <c r="AY26" s="20">
        <f t="shared" si="23"/>
        <v>536</v>
      </c>
      <c r="AZ26" s="22">
        <f t="shared" si="24"/>
        <v>1.0078656961728105</v>
      </c>
      <c r="BA26" s="20">
        <v>66642</v>
      </c>
      <c r="BB26" s="20">
        <f t="shared" si="25"/>
        <v>22374</v>
      </c>
      <c r="BC26" s="27">
        <f t="shared" si="26"/>
        <v>1.505421523448089</v>
      </c>
      <c r="BD26" s="25">
        <f t="shared" si="27"/>
        <v>643454</v>
      </c>
      <c r="BE26" s="25">
        <f t="shared" si="28"/>
        <v>109831</v>
      </c>
      <c r="BF26" s="26">
        <f t="shared" si="29"/>
        <v>1.2058213382856435</v>
      </c>
      <c r="BG26" s="20">
        <v>87613</v>
      </c>
      <c r="BH26" s="20">
        <f t="shared" si="30"/>
        <v>28808</v>
      </c>
      <c r="BI26" s="27">
        <f t="shared" si="31"/>
        <v>1.4898903154493666</v>
      </c>
      <c r="BJ26" s="20">
        <v>53232</v>
      </c>
      <c r="BK26" s="20">
        <f t="shared" si="32"/>
        <v>4285</v>
      </c>
      <c r="BL26" s="27">
        <f t="shared" si="33"/>
        <v>1.0875436696835352</v>
      </c>
      <c r="BM26" s="20">
        <v>67901</v>
      </c>
      <c r="BN26" s="20">
        <f t="shared" si="34"/>
        <v>-3448</v>
      </c>
      <c r="BO26" s="27">
        <f t="shared" si="43"/>
        <v>0.95167416501983204</v>
      </c>
      <c r="BP26" s="47">
        <f t="shared" si="35"/>
        <v>852200</v>
      </c>
      <c r="BQ26" s="25">
        <f t="shared" si="36"/>
        <v>139476</v>
      </c>
      <c r="BR26" s="42">
        <f t="shared" si="37"/>
        <v>1.1956942659430578</v>
      </c>
      <c r="BS26" s="62">
        <f t="shared" si="38"/>
        <v>366446</v>
      </c>
      <c r="BT26" s="49">
        <f t="shared" si="39"/>
        <v>366446</v>
      </c>
      <c r="BU26" s="28">
        <f t="shared" si="40"/>
        <v>81356.400000000023</v>
      </c>
      <c r="BV26" s="31">
        <f t="shared" si="41"/>
        <v>1.2853713358887873</v>
      </c>
    </row>
    <row r="27" spans="1:74" x14ac:dyDescent="0.2">
      <c r="A27" s="19">
        <v>17</v>
      </c>
      <c r="B27" s="19" t="s">
        <v>59</v>
      </c>
      <c r="C27" s="4">
        <v>1001013117</v>
      </c>
      <c r="D27" s="4">
        <v>101245001</v>
      </c>
      <c r="E27" s="4">
        <v>86618101</v>
      </c>
      <c r="F27" s="20">
        <v>51932</v>
      </c>
      <c r="G27" s="20">
        <v>71561</v>
      </c>
      <c r="H27" s="20">
        <v>65769</v>
      </c>
      <c r="I27" s="21">
        <f t="shared" si="0"/>
        <v>189262</v>
      </c>
      <c r="J27" s="28">
        <v>58669</v>
      </c>
      <c r="K27" s="20">
        <v>45270</v>
      </c>
      <c r="L27" s="20">
        <v>53917</v>
      </c>
      <c r="M27" s="21">
        <f t="shared" si="11"/>
        <v>347118</v>
      </c>
      <c r="N27" s="20">
        <v>62104</v>
      </c>
      <c r="O27" s="20">
        <v>60829</v>
      </c>
      <c r="P27" s="20">
        <v>49953</v>
      </c>
      <c r="Q27" s="21">
        <f t="shared" si="12"/>
        <v>520004</v>
      </c>
      <c r="R27" s="20">
        <v>85258</v>
      </c>
      <c r="S27" s="20">
        <v>56370</v>
      </c>
      <c r="T27" s="20">
        <v>61636</v>
      </c>
      <c r="U27" s="21">
        <f t="shared" si="42"/>
        <v>723268</v>
      </c>
      <c r="V27" s="28">
        <f t="shared" si="44"/>
        <v>289307.2</v>
      </c>
      <c r="W27" s="20">
        <v>80410</v>
      </c>
      <c r="X27" s="20">
        <f t="shared" si="1"/>
        <v>28478</v>
      </c>
      <c r="Y27" s="22">
        <f t="shared" si="2"/>
        <v>1.5483709466225064</v>
      </c>
      <c r="Z27" s="20">
        <v>76472</v>
      </c>
      <c r="AA27" s="20">
        <f t="shared" si="3"/>
        <v>4911</v>
      </c>
      <c r="AB27" s="22">
        <f t="shared" si="4"/>
        <v>1.0686267659758808</v>
      </c>
      <c r="AC27" s="20">
        <v>60036</v>
      </c>
      <c r="AD27" s="20">
        <f t="shared" si="5"/>
        <v>-5733</v>
      </c>
      <c r="AE27" s="22">
        <f t="shared" si="6"/>
        <v>0.91283127309218626</v>
      </c>
      <c r="AF27" s="23">
        <f t="shared" si="7"/>
        <v>216918</v>
      </c>
      <c r="AG27" s="23">
        <f t="shared" si="8"/>
        <v>27656</v>
      </c>
      <c r="AH27" s="24">
        <f t="shared" si="9"/>
        <v>1.1461254768521942</v>
      </c>
      <c r="AI27" s="20">
        <v>54024</v>
      </c>
      <c r="AJ27" s="20">
        <f t="shared" si="13"/>
        <v>-4645</v>
      </c>
      <c r="AK27" s="22">
        <f t="shared" si="10"/>
        <v>0.92082701256200039</v>
      </c>
      <c r="AL27" s="20">
        <v>72211</v>
      </c>
      <c r="AM27" s="20">
        <f t="shared" si="14"/>
        <v>26941</v>
      </c>
      <c r="AN27" s="22">
        <f t="shared" si="15"/>
        <v>1.5951181798100287</v>
      </c>
      <c r="AO27" s="20">
        <v>38318</v>
      </c>
      <c r="AP27" s="20">
        <f t="shared" si="16"/>
        <v>-15599</v>
      </c>
      <c r="AQ27" s="22">
        <f t="shared" si="17"/>
        <v>0.71068494166960328</v>
      </c>
      <c r="AR27" s="25">
        <f t="shared" si="18"/>
        <v>381471</v>
      </c>
      <c r="AS27" s="25">
        <f t="shared" si="19"/>
        <v>34353</v>
      </c>
      <c r="AT27" s="26">
        <f t="shared" si="20"/>
        <v>1.0989663457383367</v>
      </c>
      <c r="AU27" s="20">
        <v>94826</v>
      </c>
      <c r="AV27" s="20">
        <f t="shared" si="21"/>
        <v>32722</v>
      </c>
      <c r="AW27" s="22">
        <f t="shared" si="22"/>
        <v>1.5268903774314053</v>
      </c>
      <c r="AX27" s="20">
        <v>91523</v>
      </c>
      <c r="AY27" s="20">
        <f t="shared" si="23"/>
        <v>30694</v>
      </c>
      <c r="AZ27" s="22">
        <f t="shared" si="24"/>
        <v>1.5045948478521758</v>
      </c>
      <c r="BA27" s="20">
        <v>44871</v>
      </c>
      <c r="BB27" s="20">
        <f t="shared" si="25"/>
        <v>-5082</v>
      </c>
      <c r="BC27" s="27">
        <f t="shared" si="26"/>
        <v>0.89826436850639602</v>
      </c>
      <c r="BD27" s="25">
        <f t="shared" si="27"/>
        <v>612691</v>
      </c>
      <c r="BE27" s="25">
        <f t="shared" si="28"/>
        <v>92687</v>
      </c>
      <c r="BF27" s="26">
        <f t="shared" si="29"/>
        <v>1.1782428596703103</v>
      </c>
      <c r="BG27" s="20">
        <v>52508</v>
      </c>
      <c r="BH27" s="20">
        <f t="shared" si="30"/>
        <v>-32750</v>
      </c>
      <c r="BI27" s="27">
        <f t="shared" si="31"/>
        <v>0.61587182434492949</v>
      </c>
      <c r="BJ27" s="20">
        <v>54174</v>
      </c>
      <c r="BK27" s="20">
        <f t="shared" si="32"/>
        <v>-2196</v>
      </c>
      <c r="BL27" s="27">
        <f t="shared" si="33"/>
        <v>0.96104310803618942</v>
      </c>
      <c r="BM27" s="20">
        <v>47926</v>
      </c>
      <c r="BN27" s="20">
        <f t="shared" si="34"/>
        <v>-13710</v>
      </c>
      <c r="BO27" s="27">
        <f t="shared" si="43"/>
        <v>0.77756505938088127</v>
      </c>
      <c r="BP27" s="47">
        <f t="shared" si="35"/>
        <v>767299</v>
      </c>
      <c r="BQ27" s="25">
        <f t="shared" si="36"/>
        <v>44031</v>
      </c>
      <c r="BR27" s="42">
        <f t="shared" si="37"/>
        <v>1.0608778488748292</v>
      </c>
      <c r="BS27" s="62">
        <f t="shared" si="38"/>
        <v>329938.57</v>
      </c>
      <c r="BT27" s="49">
        <f t="shared" si="39"/>
        <v>329938.57</v>
      </c>
      <c r="BU27" s="28">
        <f t="shared" si="40"/>
        <v>40631.369999999995</v>
      </c>
      <c r="BV27" s="31">
        <f t="shared" si="41"/>
        <v>1.1404436875404413</v>
      </c>
    </row>
    <row r="28" spans="1:74" x14ac:dyDescent="0.2">
      <c r="A28" s="19">
        <v>18</v>
      </c>
      <c r="B28" s="19" t="s">
        <v>60</v>
      </c>
      <c r="C28" s="4">
        <v>1012008126</v>
      </c>
      <c r="D28" s="4">
        <v>101201001</v>
      </c>
      <c r="E28" s="4">
        <v>86618101</v>
      </c>
      <c r="F28" s="20"/>
      <c r="G28" s="20"/>
      <c r="H28" s="20"/>
      <c r="I28" s="21">
        <f t="shared" si="0"/>
        <v>0</v>
      </c>
      <c r="J28" s="28"/>
      <c r="K28" s="20">
        <v>0</v>
      </c>
      <c r="L28" s="20">
        <v>0</v>
      </c>
      <c r="M28" s="21">
        <f t="shared" si="11"/>
        <v>0</v>
      </c>
      <c r="N28" s="20">
        <v>0</v>
      </c>
      <c r="O28" s="20">
        <v>0</v>
      </c>
      <c r="P28" s="20">
        <v>60000</v>
      </c>
      <c r="Q28" s="21">
        <f t="shared" si="12"/>
        <v>60000</v>
      </c>
      <c r="R28" s="20">
        <v>13064</v>
      </c>
      <c r="S28" s="20">
        <v>44840</v>
      </c>
      <c r="T28" s="20">
        <v>0</v>
      </c>
      <c r="U28" s="21">
        <f t="shared" si="42"/>
        <v>117904</v>
      </c>
      <c r="V28" s="28">
        <f t="shared" si="44"/>
        <v>47161.599999999999</v>
      </c>
      <c r="W28" s="20">
        <v>47496</v>
      </c>
      <c r="X28" s="20">
        <f t="shared" si="1"/>
        <v>47496</v>
      </c>
      <c r="Y28" s="22" t="e">
        <f t="shared" si="2"/>
        <v>#DIV/0!</v>
      </c>
      <c r="Z28" s="20">
        <v>0</v>
      </c>
      <c r="AA28" s="20">
        <f t="shared" si="3"/>
        <v>0</v>
      </c>
      <c r="AB28" s="22" t="e">
        <f t="shared" si="4"/>
        <v>#DIV/0!</v>
      </c>
      <c r="AC28" s="20">
        <v>32197</v>
      </c>
      <c r="AD28" s="20">
        <f t="shared" si="5"/>
        <v>32197</v>
      </c>
      <c r="AE28" s="22" t="e">
        <f t="shared" si="6"/>
        <v>#DIV/0!</v>
      </c>
      <c r="AF28" s="23">
        <f t="shared" si="7"/>
        <v>79693</v>
      </c>
      <c r="AG28" s="23">
        <f t="shared" si="8"/>
        <v>79693</v>
      </c>
      <c r="AH28" s="24" t="e">
        <f t="shared" si="9"/>
        <v>#DIV/0!</v>
      </c>
      <c r="AI28" s="20">
        <v>9486</v>
      </c>
      <c r="AJ28" s="20">
        <f t="shared" si="13"/>
        <v>9486</v>
      </c>
      <c r="AK28" s="22" t="e">
        <f t="shared" si="10"/>
        <v>#DIV/0!</v>
      </c>
      <c r="AL28" s="20">
        <v>10049</v>
      </c>
      <c r="AM28" s="20">
        <f t="shared" si="14"/>
        <v>10049</v>
      </c>
      <c r="AN28" s="22" t="e">
        <f t="shared" si="15"/>
        <v>#DIV/0!</v>
      </c>
      <c r="AO28" s="20">
        <v>10054</v>
      </c>
      <c r="AP28" s="20">
        <f t="shared" si="16"/>
        <v>10054</v>
      </c>
      <c r="AQ28" s="22" t="e">
        <f t="shared" si="17"/>
        <v>#DIV/0!</v>
      </c>
      <c r="AR28" s="25">
        <f t="shared" si="18"/>
        <v>109282</v>
      </c>
      <c r="AS28" s="25">
        <f t="shared" si="19"/>
        <v>109282</v>
      </c>
      <c r="AT28" s="26" t="e">
        <f t="shared" si="20"/>
        <v>#DIV/0!</v>
      </c>
      <c r="AU28" s="20">
        <v>11441</v>
      </c>
      <c r="AV28" s="20">
        <f t="shared" si="21"/>
        <v>11441</v>
      </c>
      <c r="AW28" s="22" t="e">
        <f t="shared" si="22"/>
        <v>#DIV/0!</v>
      </c>
      <c r="AX28" s="20">
        <v>11509</v>
      </c>
      <c r="AY28" s="20">
        <f t="shared" si="23"/>
        <v>11509</v>
      </c>
      <c r="AZ28" s="22" t="e">
        <f t="shared" si="24"/>
        <v>#DIV/0!</v>
      </c>
      <c r="BA28" s="20">
        <v>11706</v>
      </c>
      <c r="BB28" s="20">
        <f t="shared" si="25"/>
        <v>-48294</v>
      </c>
      <c r="BC28" s="27">
        <f t="shared" si="26"/>
        <v>0.1951</v>
      </c>
      <c r="BD28" s="25">
        <f t="shared" si="27"/>
        <v>143938</v>
      </c>
      <c r="BE28" s="25">
        <f t="shared" si="28"/>
        <v>83938</v>
      </c>
      <c r="BF28" s="26">
        <f t="shared" si="29"/>
        <v>2.3989666666666665</v>
      </c>
      <c r="BG28" s="20">
        <v>11706</v>
      </c>
      <c r="BH28" s="20">
        <f t="shared" si="30"/>
        <v>-1358</v>
      </c>
      <c r="BI28" s="27">
        <f t="shared" si="31"/>
        <v>0.89605021432945497</v>
      </c>
      <c r="BJ28" s="20">
        <v>13134</v>
      </c>
      <c r="BK28" s="20">
        <f t="shared" si="32"/>
        <v>-31706</v>
      </c>
      <c r="BL28" s="27">
        <f t="shared" si="33"/>
        <v>0.29290811775200715</v>
      </c>
      <c r="BM28" s="20">
        <v>20875</v>
      </c>
      <c r="BN28" s="20">
        <f t="shared" si="34"/>
        <v>20875</v>
      </c>
      <c r="BO28" s="27" t="e">
        <f t="shared" si="43"/>
        <v>#DIV/0!</v>
      </c>
      <c r="BP28" s="47">
        <f t="shared" si="35"/>
        <v>189653</v>
      </c>
      <c r="BQ28" s="25">
        <f t="shared" si="36"/>
        <v>71749</v>
      </c>
      <c r="BR28" s="42">
        <f t="shared" si="37"/>
        <v>1.6085374542000273</v>
      </c>
      <c r="BS28" s="62">
        <f t="shared" si="38"/>
        <v>81550.789999999994</v>
      </c>
      <c r="BT28" s="49">
        <f t="shared" si="39"/>
        <v>81550.789999999994</v>
      </c>
      <c r="BU28" s="28">
        <f t="shared" si="40"/>
        <v>34389.189999999995</v>
      </c>
      <c r="BV28" s="31">
        <f t="shared" si="41"/>
        <v>1.7291777632650291</v>
      </c>
    </row>
    <row r="29" spans="1:74" s="33" customFormat="1" x14ac:dyDescent="0.2">
      <c r="A29" s="29">
        <v>19</v>
      </c>
      <c r="B29" s="29" t="s">
        <v>61</v>
      </c>
      <c r="C29" s="30">
        <v>2310031475</v>
      </c>
      <c r="D29" s="30" t="s">
        <v>62</v>
      </c>
      <c r="E29" s="30">
        <v>86618101</v>
      </c>
      <c r="F29" s="28">
        <v>130624</v>
      </c>
      <c r="G29" s="28">
        <v>119946</v>
      </c>
      <c r="H29" s="28">
        <v>116489</v>
      </c>
      <c r="I29" s="21">
        <f t="shared" si="0"/>
        <v>367059</v>
      </c>
      <c r="J29" s="28">
        <v>122697</v>
      </c>
      <c r="K29" s="28">
        <v>109625</v>
      </c>
      <c r="L29" s="28">
        <v>132494</v>
      </c>
      <c r="M29" s="21">
        <f t="shared" si="11"/>
        <v>731875</v>
      </c>
      <c r="N29" s="28">
        <v>130609</v>
      </c>
      <c r="O29" s="28">
        <v>120359</v>
      </c>
      <c r="P29" s="28">
        <v>130373</v>
      </c>
      <c r="Q29" s="21">
        <f t="shared" si="12"/>
        <v>1113216</v>
      </c>
      <c r="R29" s="28">
        <v>111782</v>
      </c>
      <c r="S29" s="28">
        <v>113339</v>
      </c>
      <c r="T29" s="28">
        <v>116358</v>
      </c>
      <c r="U29" s="21">
        <f t="shared" si="42"/>
        <v>1454695</v>
      </c>
      <c r="V29" s="28">
        <f t="shared" si="44"/>
        <v>581878</v>
      </c>
      <c r="W29" s="28">
        <v>127776</v>
      </c>
      <c r="X29" s="28">
        <f t="shared" si="1"/>
        <v>-2848</v>
      </c>
      <c r="Y29" s="31">
        <f t="shared" si="2"/>
        <v>0.97819696227339537</v>
      </c>
      <c r="Z29" s="28">
        <v>131582</v>
      </c>
      <c r="AA29" s="28">
        <f t="shared" si="3"/>
        <v>11636</v>
      </c>
      <c r="AB29" s="31">
        <f t="shared" si="4"/>
        <v>1.0970103213112568</v>
      </c>
      <c r="AC29" s="28">
        <v>123388</v>
      </c>
      <c r="AD29" s="28">
        <f t="shared" si="5"/>
        <v>6899</v>
      </c>
      <c r="AE29" s="31">
        <f t="shared" si="6"/>
        <v>1.0592244761307934</v>
      </c>
      <c r="AF29" s="28">
        <f t="shared" si="7"/>
        <v>382746</v>
      </c>
      <c r="AG29" s="28">
        <f t="shared" si="8"/>
        <v>15687</v>
      </c>
      <c r="AH29" s="31">
        <f t="shared" si="9"/>
        <v>1.0427369986841353</v>
      </c>
      <c r="AI29" s="28">
        <v>109026</v>
      </c>
      <c r="AJ29" s="28">
        <f t="shared" si="13"/>
        <v>-13671</v>
      </c>
      <c r="AK29" s="31">
        <f t="shared" si="10"/>
        <v>0.88857918286510673</v>
      </c>
      <c r="AL29" s="28">
        <v>146704</v>
      </c>
      <c r="AM29" s="20">
        <f t="shared" si="14"/>
        <v>37079</v>
      </c>
      <c r="AN29" s="22">
        <f t="shared" si="15"/>
        <v>1.3382348916761688</v>
      </c>
      <c r="AO29" s="28">
        <v>136858</v>
      </c>
      <c r="AP29" s="20">
        <f t="shared" si="16"/>
        <v>4364</v>
      </c>
      <c r="AQ29" s="22">
        <f t="shared" si="17"/>
        <v>1.0329373405588178</v>
      </c>
      <c r="AR29" s="25">
        <f t="shared" si="18"/>
        <v>775334</v>
      </c>
      <c r="AS29" s="25">
        <f t="shared" si="19"/>
        <v>43459</v>
      </c>
      <c r="AT29" s="26">
        <f t="shared" si="20"/>
        <v>1.0593803586678052</v>
      </c>
      <c r="AU29" s="28">
        <v>110465</v>
      </c>
      <c r="AV29" s="20">
        <f t="shared" si="21"/>
        <v>-20144</v>
      </c>
      <c r="AW29" s="22">
        <f t="shared" si="22"/>
        <v>0.84576866831535347</v>
      </c>
      <c r="AX29" s="28">
        <v>175871</v>
      </c>
      <c r="AY29" s="20">
        <f t="shared" si="23"/>
        <v>55512</v>
      </c>
      <c r="AZ29" s="22">
        <f t="shared" si="24"/>
        <v>1.4612201829526665</v>
      </c>
      <c r="BA29" s="28">
        <v>142099</v>
      </c>
      <c r="BB29" s="28">
        <f t="shared" si="25"/>
        <v>11726</v>
      </c>
      <c r="BC29" s="32">
        <f t="shared" si="26"/>
        <v>1.0899419358302715</v>
      </c>
      <c r="BD29" s="25">
        <f t="shared" si="27"/>
        <v>1203769</v>
      </c>
      <c r="BE29" s="25">
        <f t="shared" si="28"/>
        <v>90553</v>
      </c>
      <c r="BF29" s="26">
        <f t="shared" si="29"/>
        <v>1.0813436026790848</v>
      </c>
      <c r="BG29" s="28">
        <v>132353</v>
      </c>
      <c r="BH29" s="28">
        <f t="shared" si="30"/>
        <v>20571</v>
      </c>
      <c r="BI29" s="32">
        <f t="shared" si="31"/>
        <v>1.1840278399026678</v>
      </c>
      <c r="BJ29" s="28">
        <v>131253</v>
      </c>
      <c r="BK29" s="28">
        <f t="shared" si="32"/>
        <v>17914</v>
      </c>
      <c r="BL29" s="32">
        <f t="shared" si="33"/>
        <v>1.1580568030422009</v>
      </c>
      <c r="BM29" s="28">
        <v>105601</v>
      </c>
      <c r="BN29" s="28">
        <f t="shared" si="34"/>
        <v>-10757</v>
      </c>
      <c r="BO29" s="32">
        <f t="shared" si="43"/>
        <v>0.90755255332680174</v>
      </c>
      <c r="BP29" s="47">
        <f t="shared" si="35"/>
        <v>1572976</v>
      </c>
      <c r="BQ29" s="25">
        <f t="shared" si="36"/>
        <v>118281</v>
      </c>
      <c r="BR29" s="42">
        <f t="shared" si="37"/>
        <v>1.081309827833326</v>
      </c>
      <c r="BS29" s="62">
        <f t="shared" si="38"/>
        <v>676379.68</v>
      </c>
      <c r="BT29" s="49">
        <f t="shared" si="39"/>
        <v>676379.68</v>
      </c>
      <c r="BU29" s="28">
        <f t="shared" si="40"/>
        <v>94501.680000000051</v>
      </c>
      <c r="BV29" s="31">
        <f t="shared" si="41"/>
        <v>1.1624080649208255</v>
      </c>
    </row>
    <row r="30" spans="1:74" x14ac:dyDescent="0.2">
      <c r="A30" s="19">
        <v>20</v>
      </c>
      <c r="B30" s="19" t="s">
        <v>63</v>
      </c>
      <c r="C30" s="4">
        <v>1001006825</v>
      </c>
      <c r="D30" s="4">
        <v>100101001</v>
      </c>
      <c r="E30" s="4">
        <v>86618101</v>
      </c>
      <c r="F30" s="20">
        <v>6424</v>
      </c>
      <c r="G30" s="20">
        <v>109887</v>
      </c>
      <c r="H30" s="20">
        <v>73404</v>
      </c>
      <c r="I30" s="21">
        <f t="shared" si="0"/>
        <v>189715</v>
      </c>
      <c r="J30" s="28">
        <v>46676</v>
      </c>
      <c r="K30" s="20">
        <v>159659</v>
      </c>
      <c r="L30" s="20">
        <v>23323</v>
      </c>
      <c r="M30" s="21">
        <f t="shared" si="11"/>
        <v>419373</v>
      </c>
      <c r="N30" s="20">
        <v>61688</v>
      </c>
      <c r="O30" s="20">
        <v>70486</v>
      </c>
      <c r="P30" s="20">
        <v>59121</v>
      </c>
      <c r="Q30" s="21">
        <f t="shared" si="12"/>
        <v>610668</v>
      </c>
      <c r="R30" s="20">
        <v>70076</v>
      </c>
      <c r="S30" s="20">
        <v>88236</v>
      </c>
      <c r="T30" s="20">
        <v>177314</v>
      </c>
      <c r="U30" s="21">
        <f t="shared" si="42"/>
        <v>946294</v>
      </c>
      <c r="V30" s="28">
        <f t="shared" si="44"/>
        <v>378517.6</v>
      </c>
      <c r="W30" s="20">
        <v>35025</v>
      </c>
      <c r="X30" s="20">
        <f t="shared" si="1"/>
        <v>28601</v>
      </c>
      <c r="Y30" s="22">
        <f t="shared" si="2"/>
        <v>5.4522104607721049</v>
      </c>
      <c r="Z30" s="20">
        <v>0</v>
      </c>
      <c r="AA30" s="20">
        <f t="shared" si="3"/>
        <v>-109887</v>
      </c>
      <c r="AB30" s="22">
        <f t="shared" si="4"/>
        <v>0</v>
      </c>
      <c r="AC30" s="20">
        <v>75185</v>
      </c>
      <c r="AD30" s="20">
        <f t="shared" si="5"/>
        <v>1781</v>
      </c>
      <c r="AE30" s="22">
        <f t="shared" si="6"/>
        <v>1.0242629829437089</v>
      </c>
      <c r="AF30" s="23">
        <f t="shared" si="7"/>
        <v>110210</v>
      </c>
      <c r="AG30" s="23">
        <f t="shared" si="8"/>
        <v>-79505</v>
      </c>
      <c r="AH30" s="24">
        <f t="shared" si="9"/>
        <v>0.58092401760535539</v>
      </c>
      <c r="AI30" s="20">
        <v>192592</v>
      </c>
      <c r="AJ30" s="20">
        <f t="shared" si="13"/>
        <v>145916</v>
      </c>
      <c r="AK30" s="22">
        <f t="shared" si="10"/>
        <v>4.1261461993315622</v>
      </c>
      <c r="AL30" s="20">
        <v>1500</v>
      </c>
      <c r="AM30" s="20">
        <f t="shared" si="14"/>
        <v>-158159</v>
      </c>
      <c r="AN30" s="22">
        <f t="shared" si="15"/>
        <v>9.395023143073675E-3</v>
      </c>
      <c r="AO30" s="20">
        <v>197196</v>
      </c>
      <c r="AP30" s="20">
        <f t="shared" si="16"/>
        <v>173873</v>
      </c>
      <c r="AQ30" s="22">
        <f t="shared" si="17"/>
        <v>8.4550015006645793</v>
      </c>
      <c r="AR30" s="25">
        <f t="shared" si="18"/>
        <v>501498</v>
      </c>
      <c r="AS30" s="25">
        <f t="shared" si="19"/>
        <v>82125</v>
      </c>
      <c r="AT30" s="26">
        <f t="shared" si="20"/>
        <v>1.1958280576002747</v>
      </c>
      <c r="AU30" s="20">
        <v>0</v>
      </c>
      <c r="AV30" s="20">
        <f t="shared" si="21"/>
        <v>-61688</v>
      </c>
      <c r="AW30" s="22">
        <f t="shared" si="22"/>
        <v>0</v>
      </c>
      <c r="AX30" s="20">
        <v>91275</v>
      </c>
      <c r="AY30" s="20">
        <f t="shared" si="23"/>
        <v>20789</v>
      </c>
      <c r="AZ30" s="22">
        <f t="shared" si="24"/>
        <v>1.2949380018727124</v>
      </c>
      <c r="BA30" s="20">
        <v>362376</v>
      </c>
      <c r="BB30" s="20">
        <f t="shared" si="25"/>
        <v>303255</v>
      </c>
      <c r="BC30" s="27">
        <f t="shared" si="26"/>
        <v>6.1293956462170804</v>
      </c>
      <c r="BD30" s="25">
        <f t="shared" si="27"/>
        <v>955149</v>
      </c>
      <c r="BE30" s="25">
        <f t="shared" si="28"/>
        <v>344481</v>
      </c>
      <c r="BF30" s="26">
        <f t="shared" si="29"/>
        <v>1.564105209377272</v>
      </c>
      <c r="BG30" s="20">
        <v>0</v>
      </c>
      <c r="BH30" s="20">
        <f t="shared" si="30"/>
        <v>-70076</v>
      </c>
      <c r="BI30" s="27">
        <f t="shared" si="31"/>
        <v>0</v>
      </c>
      <c r="BJ30" s="20">
        <v>0</v>
      </c>
      <c r="BK30" s="20">
        <f t="shared" si="32"/>
        <v>-88236</v>
      </c>
      <c r="BL30" s="27">
        <f t="shared" si="33"/>
        <v>0</v>
      </c>
      <c r="BM30" s="20">
        <v>101209</v>
      </c>
      <c r="BN30" s="20">
        <f t="shared" si="34"/>
        <v>-76105</v>
      </c>
      <c r="BO30" s="27">
        <f t="shared" si="43"/>
        <v>0.57078967255828639</v>
      </c>
      <c r="BP30" s="47">
        <f t="shared" si="35"/>
        <v>1056358</v>
      </c>
      <c r="BQ30" s="25">
        <f t="shared" si="36"/>
        <v>110064</v>
      </c>
      <c r="BR30" s="42">
        <f t="shared" si="37"/>
        <v>1.1163105757830019</v>
      </c>
      <c r="BS30" s="62">
        <f t="shared" si="38"/>
        <v>454233.94</v>
      </c>
      <c r="BT30" s="49">
        <f t="shared" si="39"/>
        <v>454233.94</v>
      </c>
      <c r="BU30" s="28">
        <f t="shared" si="40"/>
        <v>75716.340000000026</v>
      </c>
      <c r="BV30" s="31">
        <f t="shared" si="41"/>
        <v>1.2000338689667271</v>
      </c>
    </row>
    <row r="31" spans="1:74" x14ac:dyDescent="0.2">
      <c r="A31" s="19">
        <v>21</v>
      </c>
      <c r="B31" s="19" t="s">
        <v>64</v>
      </c>
      <c r="C31" s="4">
        <v>1012010703</v>
      </c>
      <c r="D31" s="4">
        <v>101201001</v>
      </c>
      <c r="E31" s="4">
        <v>86618101</v>
      </c>
      <c r="F31" s="20">
        <v>20223</v>
      </c>
      <c r="G31" s="20">
        <v>16167</v>
      </c>
      <c r="H31" s="20">
        <v>17607</v>
      </c>
      <c r="I31" s="21">
        <f t="shared" si="0"/>
        <v>53997</v>
      </c>
      <c r="J31" s="28">
        <v>17900</v>
      </c>
      <c r="K31" s="20">
        <v>20639</v>
      </c>
      <c r="L31" s="20">
        <v>19982</v>
      </c>
      <c r="M31" s="21">
        <f t="shared" si="11"/>
        <v>112518</v>
      </c>
      <c r="N31" s="20">
        <v>0</v>
      </c>
      <c r="O31" s="20">
        <v>20961</v>
      </c>
      <c r="P31" s="20">
        <v>19439</v>
      </c>
      <c r="Q31" s="21">
        <f t="shared" si="12"/>
        <v>152918</v>
      </c>
      <c r="R31" s="20">
        <v>43098</v>
      </c>
      <c r="S31" s="20">
        <v>25683.13</v>
      </c>
      <c r="T31" s="20">
        <v>32632.68</v>
      </c>
      <c r="U31" s="21">
        <f t="shared" si="42"/>
        <v>254331.81</v>
      </c>
      <c r="V31" s="28">
        <f t="shared" si="44"/>
        <v>101732.724</v>
      </c>
      <c r="W31" s="20">
        <v>33272.19</v>
      </c>
      <c r="X31" s="20">
        <f t="shared" si="1"/>
        <v>13049.190000000002</v>
      </c>
      <c r="Y31" s="22">
        <f t="shared" si="2"/>
        <v>1.6452647975077883</v>
      </c>
      <c r="Z31" s="20">
        <v>41524</v>
      </c>
      <c r="AA31" s="20">
        <f t="shared" si="3"/>
        <v>25357</v>
      </c>
      <c r="AB31" s="22">
        <f t="shared" si="4"/>
        <v>2.5684418877961277</v>
      </c>
      <c r="AC31" s="20">
        <v>8915</v>
      </c>
      <c r="AD31" s="20">
        <f t="shared" si="5"/>
        <v>-8692</v>
      </c>
      <c r="AE31" s="22">
        <f t="shared" si="6"/>
        <v>0.50633270858181401</v>
      </c>
      <c r="AF31" s="23">
        <f t="shared" si="7"/>
        <v>83711.19</v>
      </c>
      <c r="AG31" s="23">
        <f t="shared" si="8"/>
        <v>29714.190000000002</v>
      </c>
      <c r="AH31" s="24">
        <f t="shared" si="9"/>
        <v>1.5502933496305351</v>
      </c>
      <c r="AI31" s="20">
        <v>0</v>
      </c>
      <c r="AJ31" s="20">
        <f t="shared" si="13"/>
        <v>-17900</v>
      </c>
      <c r="AK31" s="22">
        <f t="shared" si="10"/>
        <v>0</v>
      </c>
      <c r="AL31" s="20">
        <v>71687</v>
      </c>
      <c r="AM31" s="20">
        <f t="shared" si="14"/>
        <v>51048</v>
      </c>
      <c r="AN31" s="22">
        <f t="shared" si="15"/>
        <v>3.4733756480449633</v>
      </c>
      <c r="AO31" s="20">
        <v>23324</v>
      </c>
      <c r="AP31" s="20">
        <f t="shared" si="16"/>
        <v>3342</v>
      </c>
      <c r="AQ31" s="22">
        <f t="shared" si="17"/>
        <v>1.1672505254729257</v>
      </c>
      <c r="AR31" s="25">
        <f t="shared" si="18"/>
        <v>178722.19</v>
      </c>
      <c r="AS31" s="25">
        <f t="shared" si="19"/>
        <v>66204.19</v>
      </c>
      <c r="AT31" s="26">
        <f t="shared" si="20"/>
        <v>1.5883875468813879</v>
      </c>
      <c r="AU31" s="20">
        <v>26996</v>
      </c>
      <c r="AV31" s="20">
        <f t="shared" si="21"/>
        <v>26996</v>
      </c>
      <c r="AW31" s="22" t="e">
        <f t="shared" si="22"/>
        <v>#DIV/0!</v>
      </c>
      <c r="AX31" s="20">
        <v>256</v>
      </c>
      <c r="AY31" s="20">
        <f t="shared" si="23"/>
        <v>-20705</v>
      </c>
      <c r="AZ31" s="22">
        <f t="shared" si="24"/>
        <v>1.2213157769190401E-2</v>
      </c>
      <c r="BA31" s="20">
        <v>1068.01</v>
      </c>
      <c r="BB31" s="20">
        <f t="shared" si="25"/>
        <v>-18370.990000000002</v>
      </c>
      <c r="BC31" s="27">
        <f t="shared" si="26"/>
        <v>5.4941612222850968E-2</v>
      </c>
      <c r="BD31" s="25">
        <f t="shared" si="27"/>
        <v>207042.2</v>
      </c>
      <c r="BE31" s="25">
        <f t="shared" si="28"/>
        <v>54124.200000000012</v>
      </c>
      <c r="BF31" s="26">
        <f t="shared" si="29"/>
        <v>1.3539426359225206</v>
      </c>
      <c r="BG31" s="20">
        <v>0</v>
      </c>
      <c r="BH31" s="20">
        <f t="shared" si="30"/>
        <v>-43098</v>
      </c>
      <c r="BI31" s="27">
        <f t="shared" si="31"/>
        <v>0</v>
      </c>
      <c r="BJ31" s="20">
        <v>197.2</v>
      </c>
      <c r="BK31" s="20">
        <f t="shared" si="32"/>
        <v>-25485.93</v>
      </c>
      <c r="BL31" s="27">
        <f t="shared" si="33"/>
        <v>7.6781918714736086E-3</v>
      </c>
      <c r="BM31" s="20">
        <v>0</v>
      </c>
      <c r="BN31" s="20">
        <f t="shared" si="34"/>
        <v>-32632.68</v>
      </c>
      <c r="BO31" s="27">
        <f t="shared" si="43"/>
        <v>0</v>
      </c>
      <c r="BP31" s="47">
        <f t="shared" si="35"/>
        <v>207239.40000000002</v>
      </c>
      <c r="BQ31" s="25">
        <f t="shared" si="36"/>
        <v>-47092.409999999974</v>
      </c>
      <c r="BR31" s="42">
        <f t="shared" si="37"/>
        <v>0.81483869438117085</v>
      </c>
      <c r="BS31" s="62">
        <f t="shared" si="38"/>
        <v>89112.94200000001</v>
      </c>
      <c r="BT31" s="49">
        <f t="shared" si="39"/>
        <v>89112.94200000001</v>
      </c>
      <c r="BU31" s="28">
        <f t="shared" si="40"/>
        <v>-12619.781999999992</v>
      </c>
      <c r="BV31" s="31">
        <f t="shared" si="41"/>
        <v>0.87595159645975873</v>
      </c>
    </row>
    <row r="32" spans="1:74" x14ac:dyDescent="0.2">
      <c r="A32" s="19">
        <v>22</v>
      </c>
      <c r="B32" s="19" t="s">
        <v>65</v>
      </c>
      <c r="C32" s="4">
        <v>1012000984</v>
      </c>
      <c r="D32" s="4">
        <v>101201001</v>
      </c>
      <c r="E32" s="4">
        <v>86618101</v>
      </c>
      <c r="F32" s="20">
        <v>40907</v>
      </c>
      <c r="G32" s="20">
        <v>40750</v>
      </c>
      <c r="H32" s="20">
        <v>33658</v>
      </c>
      <c r="I32" s="21">
        <f t="shared" si="0"/>
        <v>115315</v>
      </c>
      <c r="J32" s="28"/>
      <c r="K32" s="20">
        <v>34442</v>
      </c>
      <c r="L32" s="20">
        <v>71790</v>
      </c>
      <c r="M32" s="21">
        <f t="shared" si="11"/>
        <v>221547</v>
      </c>
      <c r="N32" s="20">
        <v>38659</v>
      </c>
      <c r="O32" s="20">
        <v>44994</v>
      </c>
      <c r="P32" s="20">
        <v>42506</v>
      </c>
      <c r="Q32" s="21">
        <f t="shared" si="12"/>
        <v>347706</v>
      </c>
      <c r="R32" s="20">
        <v>43877</v>
      </c>
      <c r="S32" s="20">
        <v>37641</v>
      </c>
      <c r="T32" s="20">
        <v>37052</v>
      </c>
      <c r="U32" s="21">
        <f t="shared" si="42"/>
        <v>466276</v>
      </c>
      <c r="V32" s="28">
        <f t="shared" si="44"/>
        <v>186510.4</v>
      </c>
      <c r="W32" s="20">
        <v>32902</v>
      </c>
      <c r="X32" s="20">
        <f t="shared" si="1"/>
        <v>-8005</v>
      </c>
      <c r="Y32" s="22">
        <f t="shared" si="2"/>
        <v>0.80431222040237615</v>
      </c>
      <c r="Z32" s="20">
        <v>0</v>
      </c>
      <c r="AA32" s="20">
        <f t="shared" si="3"/>
        <v>-40750</v>
      </c>
      <c r="AB32" s="22">
        <f t="shared" si="4"/>
        <v>0</v>
      </c>
      <c r="AC32" s="20">
        <v>76098</v>
      </c>
      <c r="AD32" s="20">
        <f t="shared" si="5"/>
        <v>42440</v>
      </c>
      <c r="AE32" s="22">
        <f t="shared" si="6"/>
        <v>2.2609186523263416</v>
      </c>
      <c r="AF32" s="23">
        <f t="shared" si="7"/>
        <v>109000</v>
      </c>
      <c r="AG32" s="23">
        <f t="shared" si="8"/>
        <v>-6315</v>
      </c>
      <c r="AH32" s="24">
        <f t="shared" si="9"/>
        <v>0.94523695963231147</v>
      </c>
      <c r="AI32" s="20">
        <v>34496</v>
      </c>
      <c r="AJ32" s="20">
        <f t="shared" si="13"/>
        <v>34496</v>
      </c>
      <c r="AK32" s="22" t="e">
        <f t="shared" si="10"/>
        <v>#DIV/0!</v>
      </c>
      <c r="AL32" s="20">
        <v>0</v>
      </c>
      <c r="AM32" s="20">
        <f t="shared" si="14"/>
        <v>-34442</v>
      </c>
      <c r="AN32" s="22">
        <f t="shared" si="15"/>
        <v>0</v>
      </c>
      <c r="AO32" s="20">
        <v>102006.41</v>
      </c>
      <c r="AP32" s="20">
        <f t="shared" si="16"/>
        <v>30216.410000000003</v>
      </c>
      <c r="AQ32" s="22">
        <f t="shared" si="17"/>
        <v>1.4208999860704834</v>
      </c>
      <c r="AR32" s="25">
        <f t="shared" si="18"/>
        <v>245502.41</v>
      </c>
      <c r="AS32" s="25">
        <f t="shared" si="19"/>
        <v>23955.410000000003</v>
      </c>
      <c r="AT32" s="26">
        <f t="shared" si="20"/>
        <v>1.1081278915986223</v>
      </c>
      <c r="AU32" s="20">
        <v>106891</v>
      </c>
      <c r="AV32" s="20">
        <f t="shared" si="21"/>
        <v>68232</v>
      </c>
      <c r="AW32" s="22">
        <f t="shared" si="22"/>
        <v>2.7649706407304895</v>
      </c>
      <c r="AX32" s="20">
        <v>9438.66</v>
      </c>
      <c r="AY32" s="20">
        <f t="shared" si="23"/>
        <v>-35555.339999999997</v>
      </c>
      <c r="AZ32" s="22">
        <f t="shared" si="24"/>
        <v>0.20977597012935056</v>
      </c>
      <c r="BA32" s="20">
        <v>22966</v>
      </c>
      <c r="BB32" s="20">
        <f t="shared" si="25"/>
        <v>-19540</v>
      </c>
      <c r="BC32" s="27">
        <f t="shared" si="26"/>
        <v>0.5403001929139416</v>
      </c>
      <c r="BD32" s="25">
        <f t="shared" si="27"/>
        <v>384798.07</v>
      </c>
      <c r="BE32" s="25">
        <f t="shared" si="28"/>
        <v>37092.070000000007</v>
      </c>
      <c r="BF32" s="26">
        <f t="shared" si="29"/>
        <v>1.1066765313224391</v>
      </c>
      <c r="BG32" s="20">
        <v>0</v>
      </c>
      <c r="BH32" s="20">
        <f t="shared" si="30"/>
        <v>-43877</v>
      </c>
      <c r="BI32" s="27">
        <f t="shared" si="31"/>
        <v>0</v>
      </c>
      <c r="BJ32" s="20">
        <v>7518</v>
      </c>
      <c r="BK32" s="20">
        <f t="shared" si="32"/>
        <v>-30123</v>
      </c>
      <c r="BL32" s="27">
        <f t="shared" si="33"/>
        <v>0.19972901888897746</v>
      </c>
      <c r="BM32" s="20">
        <v>0</v>
      </c>
      <c r="BN32" s="20">
        <f t="shared" si="34"/>
        <v>-37052</v>
      </c>
      <c r="BO32" s="27">
        <f t="shared" si="43"/>
        <v>0</v>
      </c>
      <c r="BP32" s="47">
        <f t="shared" si="35"/>
        <v>392316.07</v>
      </c>
      <c r="BQ32" s="25">
        <f t="shared" si="36"/>
        <v>-73959.929999999993</v>
      </c>
      <c r="BR32" s="42">
        <f t="shared" si="37"/>
        <v>0.84138164949514882</v>
      </c>
      <c r="BS32" s="62">
        <f t="shared" si="38"/>
        <v>168695.91010000001</v>
      </c>
      <c r="BT32" s="49">
        <f t="shared" si="39"/>
        <v>168695.91010000001</v>
      </c>
      <c r="BU32" s="28">
        <f t="shared" si="40"/>
        <v>-17814.489899999986</v>
      </c>
      <c r="BV32" s="31">
        <f t="shared" si="41"/>
        <v>0.904485273207285</v>
      </c>
    </row>
    <row r="33" spans="1:74" x14ac:dyDescent="0.2">
      <c r="A33" s="19">
        <v>23</v>
      </c>
      <c r="B33" s="19" t="s">
        <v>66</v>
      </c>
      <c r="C33" s="4">
        <v>1012004058</v>
      </c>
      <c r="D33" s="4">
        <v>101201001</v>
      </c>
      <c r="E33" s="4">
        <v>86618101</v>
      </c>
      <c r="F33" s="20">
        <v>28591</v>
      </c>
      <c r="G33" s="20"/>
      <c r="H33" s="20">
        <v>67802</v>
      </c>
      <c r="I33" s="21">
        <f t="shared" si="0"/>
        <v>96393</v>
      </c>
      <c r="J33" s="28">
        <v>30455</v>
      </c>
      <c r="K33" s="20">
        <v>36634</v>
      </c>
      <c r="L33" s="20">
        <v>38381</v>
      </c>
      <c r="M33" s="21">
        <f t="shared" si="11"/>
        <v>201863</v>
      </c>
      <c r="N33" s="20">
        <v>32825</v>
      </c>
      <c r="O33" s="20">
        <v>30175</v>
      </c>
      <c r="P33" s="20">
        <v>32846</v>
      </c>
      <c r="Q33" s="21">
        <f t="shared" si="12"/>
        <v>297709</v>
      </c>
      <c r="R33" s="20">
        <v>35602</v>
      </c>
      <c r="S33" s="20">
        <v>35150</v>
      </c>
      <c r="T33" s="20">
        <v>43468</v>
      </c>
      <c r="U33" s="21">
        <f t="shared" si="42"/>
        <v>411929</v>
      </c>
      <c r="V33" s="28">
        <f t="shared" si="44"/>
        <v>164771.6</v>
      </c>
      <c r="W33" s="20">
        <v>31508</v>
      </c>
      <c r="X33" s="20">
        <f t="shared" si="1"/>
        <v>2917</v>
      </c>
      <c r="Y33" s="22">
        <f t="shared" si="2"/>
        <v>1.1020251127977336</v>
      </c>
      <c r="Z33" s="20">
        <v>30307</v>
      </c>
      <c r="AA33" s="20">
        <f t="shared" si="3"/>
        <v>30307</v>
      </c>
      <c r="AB33" s="22" t="e">
        <f t="shared" si="4"/>
        <v>#DIV/0!</v>
      </c>
      <c r="AC33" s="20">
        <v>35138</v>
      </c>
      <c r="AD33" s="20">
        <f t="shared" si="5"/>
        <v>-32664</v>
      </c>
      <c r="AE33" s="22">
        <f t="shared" si="6"/>
        <v>0.51824429957818352</v>
      </c>
      <c r="AF33" s="23">
        <f t="shared" si="7"/>
        <v>96953</v>
      </c>
      <c r="AG33" s="23">
        <f t="shared" si="8"/>
        <v>560</v>
      </c>
      <c r="AH33" s="24">
        <f t="shared" si="9"/>
        <v>1.0058095504860312</v>
      </c>
      <c r="AI33" s="20">
        <v>32260</v>
      </c>
      <c r="AJ33" s="20">
        <f t="shared" si="13"/>
        <v>1805</v>
      </c>
      <c r="AK33" s="22">
        <f t="shared" si="10"/>
        <v>1.0592677721228041</v>
      </c>
      <c r="AL33" s="20">
        <v>32761</v>
      </c>
      <c r="AM33" s="20">
        <f t="shared" si="14"/>
        <v>-3873</v>
      </c>
      <c r="AN33" s="22">
        <f t="shared" si="15"/>
        <v>0.89427853906207344</v>
      </c>
      <c r="AO33" s="20">
        <v>41311</v>
      </c>
      <c r="AP33" s="20">
        <f t="shared" si="16"/>
        <v>2930</v>
      </c>
      <c r="AQ33" s="22">
        <f t="shared" si="17"/>
        <v>1.0763398556577473</v>
      </c>
      <c r="AR33" s="25">
        <f t="shared" si="18"/>
        <v>203285</v>
      </c>
      <c r="AS33" s="25">
        <f t="shared" si="19"/>
        <v>1422</v>
      </c>
      <c r="AT33" s="26">
        <f t="shared" si="20"/>
        <v>1.0070443815855308</v>
      </c>
      <c r="AU33" s="20">
        <v>39167</v>
      </c>
      <c r="AV33" s="20">
        <f t="shared" si="21"/>
        <v>6342</v>
      </c>
      <c r="AW33" s="22">
        <f t="shared" si="22"/>
        <v>1.1932063975628333</v>
      </c>
      <c r="AX33" s="20">
        <v>29664</v>
      </c>
      <c r="AY33" s="20">
        <f t="shared" si="23"/>
        <v>-511</v>
      </c>
      <c r="AZ33" s="22">
        <f t="shared" si="24"/>
        <v>0.98306545153272573</v>
      </c>
      <c r="BA33" s="20">
        <v>34756</v>
      </c>
      <c r="BB33" s="20">
        <f t="shared" si="25"/>
        <v>1910</v>
      </c>
      <c r="BC33" s="27">
        <f t="shared" si="26"/>
        <v>1.0581501552700481</v>
      </c>
      <c r="BD33" s="25">
        <f t="shared" si="27"/>
        <v>306872</v>
      </c>
      <c r="BE33" s="25">
        <f t="shared" si="28"/>
        <v>9163</v>
      </c>
      <c r="BF33" s="26">
        <f t="shared" si="29"/>
        <v>1.0307783775431714</v>
      </c>
      <c r="BG33" s="20">
        <v>33945</v>
      </c>
      <c r="BH33" s="20">
        <f t="shared" si="30"/>
        <v>-1657</v>
      </c>
      <c r="BI33" s="27">
        <f t="shared" si="31"/>
        <v>0.95345767091736422</v>
      </c>
      <c r="BJ33" s="20">
        <v>31535</v>
      </c>
      <c r="BK33" s="20">
        <f t="shared" si="32"/>
        <v>-3615</v>
      </c>
      <c r="BL33" s="27">
        <f t="shared" si="33"/>
        <v>0.89715504978662874</v>
      </c>
      <c r="BM33" s="20">
        <v>45495</v>
      </c>
      <c r="BN33" s="20">
        <f t="shared" si="34"/>
        <v>2027</v>
      </c>
      <c r="BO33" s="27">
        <f t="shared" si="43"/>
        <v>1.0466320051532161</v>
      </c>
      <c r="BP33" s="47">
        <f t="shared" si="35"/>
        <v>417847</v>
      </c>
      <c r="BQ33" s="25">
        <f t="shared" si="36"/>
        <v>5918</v>
      </c>
      <c r="BR33" s="42">
        <f t="shared" si="37"/>
        <v>1.0143665534594555</v>
      </c>
      <c r="BS33" s="62">
        <f t="shared" si="38"/>
        <v>179674.21</v>
      </c>
      <c r="BT33" s="49">
        <f t="shared" si="39"/>
        <v>179674.21</v>
      </c>
      <c r="BU33" s="28">
        <f t="shared" si="40"/>
        <v>14902.609999999986</v>
      </c>
      <c r="BV33" s="31">
        <f t="shared" si="41"/>
        <v>1.0904440449689146</v>
      </c>
    </row>
    <row r="34" spans="1:74" x14ac:dyDescent="0.2">
      <c r="A34" s="19">
        <v>24</v>
      </c>
      <c r="B34" s="19" t="s">
        <v>67</v>
      </c>
      <c r="C34" s="4">
        <v>1012000230</v>
      </c>
      <c r="D34" s="4">
        <v>101201001</v>
      </c>
      <c r="E34" s="4">
        <v>86618101</v>
      </c>
      <c r="F34" s="20">
        <v>35230</v>
      </c>
      <c r="G34" s="20">
        <v>42519</v>
      </c>
      <c r="H34" s="20">
        <v>34644</v>
      </c>
      <c r="I34" s="21">
        <f t="shared" si="0"/>
        <v>112393</v>
      </c>
      <c r="J34" s="28">
        <v>32141</v>
      </c>
      <c r="K34" s="20">
        <v>38846</v>
      </c>
      <c r="L34" s="20">
        <v>31671</v>
      </c>
      <c r="M34" s="21">
        <f t="shared" si="11"/>
        <v>215051</v>
      </c>
      <c r="N34" s="20">
        <v>34285</v>
      </c>
      <c r="O34" s="20">
        <v>45289</v>
      </c>
      <c r="P34" s="20">
        <v>45470</v>
      </c>
      <c r="Q34" s="21">
        <f t="shared" si="12"/>
        <v>340095</v>
      </c>
      <c r="R34" s="20">
        <v>46170</v>
      </c>
      <c r="S34" s="20">
        <v>41059</v>
      </c>
      <c r="T34" s="20">
        <v>37262</v>
      </c>
      <c r="U34" s="21">
        <f t="shared" si="42"/>
        <v>464586</v>
      </c>
      <c r="V34" s="28">
        <f t="shared" si="44"/>
        <v>185834.4</v>
      </c>
      <c r="W34" s="20">
        <v>27749</v>
      </c>
      <c r="X34" s="20">
        <f t="shared" si="1"/>
        <v>-7481</v>
      </c>
      <c r="Y34" s="22">
        <f t="shared" si="2"/>
        <v>0.78765256883338064</v>
      </c>
      <c r="Z34" s="20">
        <v>25774</v>
      </c>
      <c r="AA34" s="20">
        <f t="shared" si="3"/>
        <v>-16745</v>
      </c>
      <c r="AB34" s="22">
        <f t="shared" si="4"/>
        <v>0.6061760624661916</v>
      </c>
      <c r="AC34" s="20">
        <v>23204</v>
      </c>
      <c r="AD34" s="20">
        <f t="shared" si="5"/>
        <v>-11440</v>
      </c>
      <c r="AE34" s="22">
        <f t="shared" si="6"/>
        <v>0.66978408959704427</v>
      </c>
      <c r="AF34" s="23">
        <f t="shared" si="7"/>
        <v>76727</v>
      </c>
      <c r="AG34" s="23">
        <f t="shared" si="8"/>
        <v>-35666</v>
      </c>
      <c r="AH34" s="24">
        <f t="shared" si="9"/>
        <v>0.6826670700132571</v>
      </c>
      <c r="AI34" s="20">
        <v>23139</v>
      </c>
      <c r="AJ34" s="20">
        <f t="shared" si="13"/>
        <v>-9002</v>
      </c>
      <c r="AK34" s="22">
        <f t="shared" si="10"/>
        <v>0.71992159546996048</v>
      </c>
      <c r="AL34" s="20">
        <v>23985</v>
      </c>
      <c r="AM34" s="20">
        <f t="shared" si="14"/>
        <v>-14861</v>
      </c>
      <c r="AN34" s="22">
        <f t="shared" si="15"/>
        <v>0.61743808886371832</v>
      </c>
      <c r="AO34" s="20">
        <v>24322</v>
      </c>
      <c r="AP34" s="20">
        <f t="shared" si="16"/>
        <v>-7349</v>
      </c>
      <c r="AQ34" s="22">
        <f t="shared" si="17"/>
        <v>0.76795806889583529</v>
      </c>
      <c r="AR34" s="25">
        <f t="shared" si="18"/>
        <v>148173</v>
      </c>
      <c r="AS34" s="25">
        <f t="shared" si="19"/>
        <v>-66878</v>
      </c>
      <c r="AT34" s="26">
        <f t="shared" si="20"/>
        <v>0.68901330382095405</v>
      </c>
      <c r="AU34" s="20">
        <v>23481</v>
      </c>
      <c r="AV34" s="20">
        <f t="shared" si="21"/>
        <v>-10804</v>
      </c>
      <c r="AW34" s="22">
        <f t="shared" si="22"/>
        <v>0.68487676826600552</v>
      </c>
      <c r="AX34" s="20">
        <v>26310</v>
      </c>
      <c r="AY34" s="20">
        <f t="shared" si="23"/>
        <v>-18979</v>
      </c>
      <c r="AZ34" s="22">
        <f t="shared" si="24"/>
        <v>0.58093576806730107</v>
      </c>
      <c r="BA34" s="20">
        <v>23948</v>
      </c>
      <c r="BB34" s="20">
        <f t="shared" si="25"/>
        <v>-21522</v>
      </c>
      <c r="BC34" s="27">
        <f t="shared" si="26"/>
        <v>0.52667692984385306</v>
      </c>
      <c r="BD34" s="25">
        <f t="shared" si="27"/>
        <v>221912</v>
      </c>
      <c r="BE34" s="25">
        <f t="shared" si="28"/>
        <v>-118183</v>
      </c>
      <c r="BF34" s="26">
        <f t="shared" si="29"/>
        <v>0.65250003675443624</v>
      </c>
      <c r="BG34" s="20">
        <v>20716</v>
      </c>
      <c r="BH34" s="20">
        <f t="shared" si="30"/>
        <v>-25454</v>
      </c>
      <c r="BI34" s="27">
        <f t="shared" si="31"/>
        <v>0.44868962529781242</v>
      </c>
      <c r="BJ34" s="20">
        <v>26132</v>
      </c>
      <c r="BK34" s="20">
        <f t="shared" si="32"/>
        <v>-14927</v>
      </c>
      <c r="BL34" s="27">
        <f t="shared" si="33"/>
        <v>0.63644998660464214</v>
      </c>
      <c r="BM34" s="20">
        <v>21465</v>
      </c>
      <c r="BN34" s="20">
        <f t="shared" si="34"/>
        <v>-15797</v>
      </c>
      <c r="BO34" s="27">
        <f t="shared" si="43"/>
        <v>0.57605603563952557</v>
      </c>
      <c r="BP34" s="47">
        <f t="shared" si="35"/>
        <v>290225</v>
      </c>
      <c r="BQ34" s="25">
        <f t="shared" si="36"/>
        <v>-174361</v>
      </c>
      <c r="BR34" s="42">
        <f t="shared" si="37"/>
        <v>0.62469596587068921</v>
      </c>
      <c r="BS34" s="62">
        <f t="shared" si="38"/>
        <v>124796.75</v>
      </c>
      <c r="BT34" s="49">
        <f t="shared" si="39"/>
        <v>124796.75</v>
      </c>
      <c r="BU34" s="28">
        <f t="shared" si="40"/>
        <v>-61037.649999999994</v>
      </c>
      <c r="BV34" s="31">
        <f t="shared" si="41"/>
        <v>0.67154816331099088</v>
      </c>
    </row>
    <row r="35" spans="1:74" x14ac:dyDescent="0.2">
      <c r="A35" s="19">
        <v>25</v>
      </c>
      <c r="B35" s="19" t="s">
        <v>68</v>
      </c>
      <c r="C35" s="4">
        <v>1012010277</v>
      </c>
      <c r="D35" s="4">
        <v>101201001</v>
      </c>
      <c r="E35" s="4">
        <v>86618101</v>
      </c>
      <c r="F35" s="20">
        <v>40270</v>
      </c>
      <c r="G35" s="20">
        <v>30350</v>
      </c>
      <c r="H35" s="20">
        <v>30261</v>
      </c>
      <c r="I35" s="21">
        <f t="shared" si="0"/>
        <v>100881</v>
      </c>
      <c r="J35" s="28">
        <v>23354</v>
      </c>
      <c r="K35" s="20">
        <v>26900</v>
      </c>
      <c r="L35" s="20">
        <v>27635</v>
      </c>
      <c r="M35" s="21">
        <f t="shared" si="11"/>
        <v>178770</v>
      </c>
      <c r="N35" s="20">
        <v>26776</v>
      </c>
      <c r="O35" s="20">
        <v>24122</v>
      </c>
      <c r="P35" s="20">
        <v>27358</v>
      </c>
      <c r="Q35" s="21">
        <f t="shared" si="12"/>
        <v>257026</v>
      </c>
      <c r="R35" s="20">
        <v>24575</v>
      </c>
      <c r="S35" s="20">
        <v>22537</v>
      </c>
      <c r="T35" s="20">
        <v>27282</v>
      </c>
      <c r="U35" s="21">
        <f t="shared" si="42"/>
        <v>331420</v>
      </c>
      <c r="V35" s="28">
        <f t="shared" si="44"/>
        <v>132568</v>
      </c>
      <c r="W35" s="20">
        <v>25884</v>
      </c>
      <c r="X35" s="20">
        <f t="shared" si="1"/>
        <v>-14386</v>
      </c>
      <c r="Y35" s="22">
        <f t="shared" si="2"/>
        <v>0.64276136081450208</v>
      </c>
      <c r="Z35" s="20">
        <v>27459</v>
      </c>
      <c r="AA35" s="20">
        <f t="shared" si="3"/>
        <v>-2891</v>
      </c>
      <c r="AB35" s="22">
        <f t="shared" si="4"/>
        <v>0.90474464579901148</v>
      </c>
      <c r="AC35" s="20">
        <v>26051</v>
      </c>
      <c r="AD35" s="20">
        <f t="shared" si="5"/>
        <v>-4210</v>
      </c>
      <c r="AE35" s="22">
        <f t="shared" si="6"/>
        <v>0.86087703644955549</v>
      </c>
      <c r="AF35" s="23">
        <f t="shared" si="7"/>
        <v>79394</v>
      </c>
      <c r="AG35" s="23">
        <f t="shared" si="8"/>
        <v>-21487</v>
      </c>
      <c r="AH35" s="24">
        <f t="shared" si="9"/>
        <v>0.78700647297310689</v>
      </c>
      <c r="AI35" s="20">
        <v>26700</v>
      </c>
      <c r="AJ35" s="20">
        <f t="shared" si="13"/>
        <v>3346</v>
      </c>
      <c r="AK35" s="22">
        <f t="shared" si="10"/>
        <v>1.1432731009677144</v>
      </c>
      <c r="AL35" s="20">
        <v>26763</v>
      </c>
      <c r="AM35" s="20">
        <f t="shared" si="14"/>
        <v>-137</v>
      </c>
      <c r="AN35" s="22">
        <f t="shared" si="15"/>
        <v>0.99490706319702604</v>
      </c>
      <c r="AO35" s="20">
        <v>26279</v>
      </c>
      <c r="AP35" s="20">
        <f t="shared" si="16"/>
        <v>-1356</v>
      </c>
      <c r="AQ35" s="22">
        <f t="shared" si="17"/>
        <v>0.95093178939750311</v>
      </c>
      <c r="AR35" s="25">
        <f t="shared" si="18"/>
        <v>159136</v>
      </c>
      <c r="AS35" s="25">
        <f t="shared" si="19"/>
        <v>-19634</v>
      </c>
      <c r="AT35" s="26">
        <f t="shared" si="20"/>
        <v>0.89017172903731057</v>
      </c>
      <c r="AU35" s="20">
        <v>25525</v>
      </c>
      <c r="AV35" s="20">
        <f t="shared" si="21"/>
        <v>-1251</v>
      </c>
      <c r="AW35" s="22">
        <f t="shared" si="22"/>
        <v>0.9532790558709292</v>
      </c>
      <c r="AX35" s="20">
        <v>25622</v>
      </c>
      <c r="AY35" s="20">
        <f t="shared" si="23"/>
        <v>1500</v>
      </c>
      <c r="AZ35" s="22">
        <f t="shared" si="24"/>
        <v>1.0621838985158776</v>
      </c>
      <c r="BA35" s="20">
        <v>27642</v>
      </c>
      <c r="BB35" s="20">
        <f t="shared" si="25"/>
        <v>284</v>
      </c>
      <c r="BC35" s="27">
        <f t="shared" si="26"/>
        <v>1.0103808757950143</v>
      </c>
      <c r="BD35" s="25">
        <f t="shared" si="27"/>
        <v>237925</v>
      </c>
      <c r="BE35" s="25">
        <f t="shared" si="28"/>
        <v>-19101</v>
      </c>
      <c r="BF35" s="26">
        <f t="shared" si="29"/>
        <v>0.92568456109498654</v>
      </c>
      <c r="BG35" s="20">
        <v>24635</v>
      </c>
      <c r="BH35" s="20">
        <f t="shared" si="30"/>
        <v>60</v>
      </c>
      <c r="BI35" s="27">
        <f t="shared" si="31"/>
        <v>1.002441505595117</v>
      </c>
      <c r="BJ35" s="20">
        <v>25157</v>
      </c>
      <c r="BK35" s="20">
        <f t="shared" si="32"/>
        <v>2620</v>
      </c>
      <c r="BL35" s="27">
        <f t="shared" si="33"/>
        <v>1.1162532723965035</v>
      </c>
      <c r="BM35" s="20">
        <v>25953</v>
      </c>
      <c r="BN35" s="20">
        <f t="shared" si="34"/>
        <v>-1329</v>
      </c>
      <c r="BO35" s="27">
        <f t="shared" si="43"/>
        <v>0.95128656256872668</v>
      </c>
      <c r="BP35" s="47">
        <f t="shared" si="35"/>
        <v>313670</v>
      </c>
      <c r="BQ35" s="25">
        <f t="shared" si="36"/>
        <v>-17750</v>
      </c>
      <c r="BR35" s="42">
        <f t="shared" si="37"/>
        <v>0.94644258041156237</v>
      </c>
      <c r="BS35" s="62">
        <f t="shared" si="38"/>
        <v>134878.1</v>
      </c>
      <c r="BT35" s="49">
        <f t="shared" si="39"/>
        <v>134878.1</v>
      </c>
      <c r="BU35" s="28">
        <f t="shared" si="40"/>
        <v>2310.1000000000058</v>
      </c>
      <c r="BV35" s="31">
        <f t="shared" si="41"/>
        <v>1.0174257739424295</v>
      </c>
    </row>
    <row r="36" spans="1:74" x14ac:dyDescent="0.2">
      <c r="A36" s="19">
        <v>26</v>
      </c>
      <c r="B36" s="19" t="s">
        <v>69</v>
      </c>
      <c r="C36" s="4">
        <v>1012000328</v>
      </c>
      <c r="D36" s="4"/>
      <c r="E36" s="4">
        <v>86618101</v>
      </c>
      <c r="F36" s="20"/>
      <c r="G36" s="20"/>
      <c r="H36" s="20"/>
      <c r="I36" s="21">
        <f t="shared" si="0"/>
        <v>0</v>
      </c>
      <c r="J36" s="28">
        <v>3734709</v>
      </c>
      <c r="K36" s="20">
        <v>0</v>
      </c>
      <c r="L36" s="20">
        <v>0</v>
      </c>
      <c r="M36" s="21">
        <f t="shared" si="11"/>
        <v>3734709</v>
      </c>
      <c r="N36" s="20">
        <v>0</v>
      </c>
      <c r="O36" s="20">
        <v>0</v>
      </c>
      <c r="P36" s="20">
        <v>0</v>
      </c>
      <c r="Q36" s="21">
        <f t="shared" si="12"/>
        <v>3734709</v>
      </c>
      <c r="R36" s="20">
        <v>0</v>
      </c>
      <c r="S36" s="20">
        <v>0</v>
      </c>
      <c r="T36" s="20">
        <v>0</v>
      </c>
      <c r="U36" s="21">
        <f t="shared" si="42"/>
        <v>3734709</v>
      </c>
      <c r="V36" s="28">
        <f t="shared" si="44"/>
        <v>1493883.6</v>
      </c>
      <c r="W36" s="20">
        <v>0</v>
      </c>
      <c r="X36" s="20">
        <f t="shared" si="1"/>
        <v>0</v>
      </c>
      <c r="Y36" s="22" t="e">
        <f t="shared" si="2"/>
        <v>#DIV/0!</v>
      </c>
      <c r="Z36" s="20">
        <v>920303</v>
      </c>
      <c r="AA36" s="20">
        <f t="shared" si="3"/>
        <v>920303</v>
      </c>
      <c r="AB36" s="22" t="e">
        <f t="shared" si="4"/>
        <v>#DIV/0!</v>
      </c>
      <c r="AC36" s="20">
        <v>1829810</v>
      </c>
      <c r="AD36" s="20">
        <f t="shared" si="5"/>
        <v>1829810</v>
      </c>
      <c r="AE36" s="22" t="e">
        <f t="shared" si="6"/>
        <v>#DIV/0!</v>
      </c>
      <c r="AF36" s="23">
        <f t="shared" si="7"/>
        <v>2750113</v>
      </c>
      <c r="AG36" s="23">
        <f t="shared" si="8"/>
        <v>2750113</v>
      </c>
      <c r="AH36" s="24" t="e">
        <f t="shared" si="9"/>
        <v>#DIV/0!</v>
      </c>
      <c r="AI36" s="20">
        <v>929305</v>
      </c>
      <c r="AJ36" s="20">
        <f t="shared" si="13"/>
        <v>-2805404</v>
      </c>
      <c r="AK36" s="22">
        <f t="shared" si="10"/>
        <v>0.2488292929917699</v>
      </c>
      <c r="AL36" s="20">
        <v>0</v>
      </c>
      <c r="AM36" s="20">
        <f t="shared" si="14"/>
        <v>0</v>
      </c>
      <c r="AN36" s="22" t="e">
        <f t="shared" si="15"/>
        <v>#DIV/0!</v>
      </c>
      <c r="AO36" s="20">
        <v>949647.48</v>
      </c>
      <c r="AP36" s="20">
        <f t="shared" si="16"/>
        <v>949647.48</v>
      </c>
      <c r="AQ36" s="22" t="e">
        <f t="shared" si="17"/>
        <v>#DIV/0!</v>
      </c>
      <c r="AR36" s="25">
        <f t="shared" si="18"/>
        <v>4629065.4800000004</v>
      </c>
      <c r="AS36" s="25">
        <f t="shared" si="19"/>
        <v>894356.48000000045</v>
      </c>
      <c r="AT36" s="26">
        <f t="shared" si="20"/>
        <v>1.2394715304458797</v>
      </c>
      <c r="AU36" s="20">
        <v>4005.18</v>
      </c>
      <c r="AV36" s="20">
        <f t="shared" si="21"/>
        <v>4005.18</v>
      </c>
      <c r="AW36" s="22" t="e">
        <f t="shared" si="22"/>
        <v>#DIV/0!</v>
      </c>
      <c r="AX36" s="20">
        <v>889352.43</v>
      </c>
      <c r="AY36" s="20">
        <f t="shared" si="23"/>
        <v>889352.43</v>
      </c>
      <c r="AZ36" s="22" t="e">
        <f t="shared" si="24"/>
        <v>#DIV/0!</v>
      </c>
      <c r="BA36" s="20">
        <v>0</v>
      </c>
      <c r="BB36" s="20">
        <f t="shared" si="25"/>
        <v>0</v>
      </c>
      <c r="BC36" s="27" t="e">
        <f t="shared" si="26"/>
        <v>#DIV/0!</v>
      </c>
      <c r="BD36" s="25">
        <f t="shared" si="27"/>
        <v>5522423.0899999999</v>
      </c>
      <c r="BE36" s="25">
        <f t="shared" si="28"/>
        <v>1787714.0899999999</v>
      </c>
      <c r="BF36" s="26">
        <f t="shared" si="29"/>
        <v>1.4786756049802006</v>
      </c>
      <c r="BG36" s="20">
        <v>623035</v>
      </c>
      <c r="BH36" s="20">
        <f t="shared" si="30"/>
        <v>623035</v>
      </c>
      <c r="BI36" s="27" t="e">
        <f t="shared" si="31"/>
        <v>#DIV/0!</v>
      </c>
      <c r="BJ36" s="20">
        <v>49668</v>
      </c>
      <c r="BK36" s="20">
        <f t="shared" si="32"/>
        <v>49668</v>
      </c>
      <c r="BL36" s="27" t="e">
        <f t="shared" si="33"/>
        <v>#DIV/0!</v>
      </c>
      <c r="BM36" s="20">
        <v>0</v>
      </c>
      <c r="BN36" s="20">
        <f t="shared" si="34"/>
        <v>0</v>
      </c>
      <c r="BO36" s="27" t="e">
        <f t="shared" si="43"/>
        <v>#DIV/0!</v>
      </c>
      <c r="BP36" s="47">
        <f t="shared" si="35"/>
        <v>6195126.0899999999</v>
      </c>
      <c r="BQ36" s="25">
        <f t="shared" si="36"/>
        <v>2460417.09</v>
      </c>
      <c r="BR36" s="42">
        <f t="shared" si="37"/>
        <v>1.6587975368362033</v>
      </c>
      <c r="BS36" s="62">
        <f t="shared" si="38"/>
        <v>2663904.2187000001</v>
      </c>
      <c r="BT36" s="49">
        <f t="shared" si="39"/>
        <v>2663904.2187000001</v>
      </c>
      <c r="BU36" s="28">
        <f t="shared" si="40"/>
        <v>1170020.6187</v>
      </c>
      <c r="BV36" s="31">
        <f t="shared" si="41"/>
        <v>1.7832073520989185</v>
      </c>
    </row>
    <row r="37" spans="1:74" x14ac:dyDescent="0.2">
      <c r="A37" s="19">
        <v>27</v>
      </c>
      <c r="B37" s="19" t="s">
        <v>70</v>
      </c>
      <c r="C37" s="4">
        <v>1012009480</v>
      </c>
      <c r="D37" s="4">
        <v>101201001</v>
      </c>
      <c r="E37" s="4">
        <v>86618101</v>
      </c>
      <c r="F37" s="20">
        <v>153207</v>
      </c>
      <c r="G37" s="20">
        <v>272069</v>
      </c>
      <c r="H37" s="20">
        <v>270518</v>
      </c>
      <c r="I37" s="21">
        <f t="shared" si="0"/>
        <v>695794</v>
      </c>
      <c r="J37" s="28">
        <v>254214</v>
      </c>
      <c r="K37" s="20">
        <v>312033</v>
      </c>
      <c r="L37" s="20">
        <v>651613</v>
      </c>
      <c r="M37" s="21">
        <f t="shared" si="11"/>
        <v>1913654</v>
      </c>
      <c r="N37" s="20">
        <v>272678</v>
      </c>
      <c r="O37" s="20">
        <v>51105</v>
      </c>
      <c r="P37" s="20">
        <v>95074</v>
      </c>
      <c r="Q37" s="21">
        <f t="shared" si="12"/>
        <v>2332511</v>
      </c>
      <c r="R37" s="20">
        <v>261362</v>
      </c>
      <c r="S37" s="20">
        <v>259351</v>
      </c>
      <c r="T37" s="20">
        <v>517273</v>
      </c>
      <c r="U37" s="21">
        <f t="shared" si="42"/>
        <v>3370497</v>
      </c>
      <c r="V37" s="28">
        <f t="shared" si="44"/>
        <v>1348198.8</v>
      </c>
      <c r="W37" s="20">
        <v>26935</v>
      </c>
      <c r="X37" s="20">
        <f t="shared" si="1"/>
        <v>-126272</v>
      </c>
      <c r="Y37" s="22">
        <f t="shared" si="2"/>
        <v>0.17580789389518756</v>
      </c>
      <c r="Z37" s="20">
        <v>266236</v>
      </c>
      <c r="AA37" s="20">
        <f t="shared" si="3"/>
        <v>-5833</v>
      </c>
      <c r="AB37" s="22">
        <f t="shared" si="4"/>
        <v>0.97856058573376603</v>
      </c>
      <c r="AC37" s="20">
        <v>270729</v>
      </c>
      <c r="AD37" s="20">
        <f t="shared" si="5"/>
        <v>211</v>
      </c>
      <c r="AE37" s="22">
        <f t="shared" si="6"/>
        <v>1.0007799850656889</v>
      </c>
      <c r="AF37" s="23">
        <f t="shared" si="7"/>
        <v>563900</v>
      </c>
      <c r="AG37" s="23">
        <f t="shared" si="8"/>
        <v>-131894</v>
      </c>
      <c r="AH37" s="24">
        <f t="shared" si="9"/>
        <v>0.81044102133677498</v>
      </c>
      <c r="AI37" s="20">
        <v>285012</v>
      </c>
      <c r="AJ37" s="20">
        <f t="shared" si="13"/>
        <v>30798</v>
      </c>
      <c r="AK37" s="22">
        <f t="shared" si="10"/>
        <v>1.1211498973305956</v>
      </c>
      <c r="AL37" s="20">
        <v>343965</v>
      </c>
      <c r="AM37" s="20">
        <f t="shared" si="14"/>
        <v>31932</v>
      </c>
      <c r="AN37" s="22">
        <f t="shared" si="15"/>
        <v>1.102335329917028</v>
      </c>
      <c r="AO37" s="20">
        <v>797446</v>
      </c>
      <c r="AP37" s="20">
        <f t="shared" si="16"/>
        <v>145833</v>
      </c>
      <c r="AQ37" s="22">
        <f t="shared" si="17"/>
        <v>1.2238030855737991</v>
      </c>
      <c r="AR37" s="25">
        <f t="shared" si="18"/>
        <v>1990323</v>
      </c>
      <c r="AS37" s="25">
        <f t="shared" si="19"/>
        <v>76669</v>
      </c>
      <c r="AT37" s="26">
        <f t="shared" si="20"/>
        <v>1.0400641913323934</v>
      </c>
      <c r="AU37" s="20">
        <v>154287</v>
      </c>
      <c r="AV37" s="20">
        <f t="shared" si="21"/>
        <v>-118391</v>
      </c>
      <c r="AW37" s="22">
        <f t="shared" si="22"/>
        <v>0.56582122503465626</v>
      </c>
      <c r="AX37" s="20">
        <v>28465</v>
      </c>
      <c r="AY37" s="20">
        <f t="shared" si="23"/>
        <v>-22640</v>
      </c>
      <c r="AZ37" s="22">
        <f t="shared" si="24"/>
        <v>0.55699050973485964</v>
      </c>
      <c r="BA37" s="20">
        <v>109165</v>
      </c>
      <c r="BB37" s="20">
        <f t="shared" si="25"/>
        <v>14091</v>
      </c>
      <c r="BC37" s="27">
        <f t="shared" si="26"/>
        <v>1.1482108673244</v>
      </c>
      <c r="BD37" s="25">
        <f t="shared" si="27"/>
        <v>2282240</v>
      </c>
      <c r="BE37" s="25">
        <f t="shared" si="28"/>
        <v>-50271</v>
      </c>
      <c r="BF37" s="26">
        <f t="shared" si="29"/>
        <v>0.97844769006448418</v>
      </c>
      <c r="BG37" s="20">
        <v>297795</v>
      </c>
      <c r="BH37" s="20">
        <f t="shared" si="30"/>
        <v>36433</v>
      </c>
      <c r="BI37" s="27">
        <f t="shared" si="31"/>
        <v>1.1393966988315056</v>
      </c>
      <c r="BJ37" s="20">
        <v>277405</v>
      </c>
      <c r="BK37" s="20">
        <f t="shared" si="32"/>
        <v>18054</v>
      </c>
      <c r="BL37" s="27">
        <f t="shared" si="33"/>
        <v>1.0696122243600372</v>
      </c>
      <c r="BM37" s="20">
        <v>69836.649999999994</v>
      </c>
      <c r="BN37" s="20">
        <f t="shared" si="34"/>
        <v>-447436.35</v>
      </c>
      <c r="BO37" s="27">
        <f t="shared" si="43"/>
        <v>0.1350092697666416</v>
      </c>
      <c r="BP37" s="47">
        <f t="shared" si="35"/>
        <v>2927276.65</v>
      </c>
      <c r="BQ37" s="25">
        <f t="shared" si="36"/>
        <v>-443220.35000000009</v>
      </c>
      <c r="BR37" s="42">
        <f t="shared" si="37"/>
        <v>0.86850000163180674</v>
      </c>
      <c r="BS37" s="62">
        <f t="shared" si="38"/>
        <v>1258728.9595000001</v>
      </c>
      <c r="BT37" s="49">
        <f t="shared" si="39"/>
        <v>1258728.9595000001</v>
      </c>
      <c r="BU37" s="28">
        <f t="shared" si="40"/>
        <v>-89469.840499999933</v>
      </c>
      <c r="BV37" s="31">
        <f t="shared" si="41"/>
        <v>0.93363750175419236</v>
      </c>
    </row>
    <row r="38" spans="1:74" x14ac:dyDescent="0.2">
      <c r="A38" s="19">
        <v>28</v>
      </c>
      <c r="B38" s="19" t="s">
        <v>71</v>
      </c>
      <c r="C38" s="4">
        <v>1012007429</v>
      </c>
      <c r="D38" s="4">
        <v>101201001</v>
      </c>
      <c r="E38" s="4">
        <v>86618101</v>
      </c>
      <c r="F38" s="20">
        <v>5684</v>
      </c>
      <c r="G38" s="20">
        <v>5685</v>
      </c>
      <c r="H38" s="20">
        <v>5684</v>
      </c>
      <c r="I38" s="21">
        <f t="shared" si="0"/>
        <v>17053</v>
      </c>
      <c r="J38" s="28">
        <v>5685</v>
      </c>
      <c r="K38" s="20">
        <v>7374</v>
      </c>
      <c r="L38" s="20">
        <v>3754</v>
      </c>
      <c r="M38" s="21">
        <f t="shared" si="11"/>
        <v>33866</v>
      </c>
      <c r="N38" s="20">
        <v>3754</v>
      </c>
      <c r="O38" s="20">
        <v>0</v>
      </c>
      <c r="P38" s="20">
        <v>7507</v>
      </c>
      <c r="Q38" s="21">
        <f t="shared" si="12"/>
        <v>45127</v>
      </c>
      <c r="R38" s="20">
        <v>3754</v>
      </c>
      <c r="S38" s="20">
        <v>3754</v>
      </c>
      <c r="T38" s="20">
        <v>3754</v>
      </c>
      <c r="U38" s="21">
        <f t="shared" si="42"/>
        <v>56389</v>
      </c>
      <c r="V38" s="28">
        <f t="shared" si="44"/>
        <v>22555.599999999999</v>
      </c>
      <c r="W38" s="20">
        <v>4403</v>
      </c>
      <c r="X38" s="20">
        <f t="shared" si="1"/>
        <v>-1281</v>
      </c>
      <c r="Y38" s="22">
        <f t="shared" si="2"/>
        <v>0.77463054187192115</v>
      </c>
      <c r="Z38" s="20">
        <v>3754</v>
      </c>
      <c r="AA38" s="20">
        <f t="shared" si="3"/>
        <v>-1931</v>
      </c>
      <c r="AB38" s="22">
        <f t="shared" si="4"/>
        <v>0.66033421284080918</v>
      </c>
      <c r="AC38" s="20">
        <v>3754</v>
      </c>
      <c r="AD38" s="20">
        <f t="shared" si="5"/>
        <v>-1930</v>
      </c>
      <c r="AE38" s="22">
        <f t="shared" si="6"/>
        <v>0.66045038705137227</v>
      </c>
      <c r="AF38" s="23">
        <f t="shared" si="7"/>
        <v>11911</v>
      </c>
      <c r="AG38" s="23">
        <f t="shared" si="8"/>
        <v>-5142</v>
      </c>
      <c r="AH38" s="24">
        <f t="shared" si="9"/>
        <v>0.69846947751128829</v>
      </c>
      <c r="AI38" s="20">
        <v>276754</v>
      </c>
      <c r="AJ38" s="20">
        <f t="shared" si="13"/>
        <v>271069</v>
      </c>
      <c r="AK38" s="22">
        <f t="shared" si="10"/>
        <v>48.681442392260337</v>
      </c>
      <c r="AL38" s="20">
        <v>116853</v>
      </c>
      <c r="AM38" s="20">
        <f t="shared" si="14"/>
        <v>109479</v>
      </c>
      <c r="AN38" s="22">
        <f t="shared" si="15"/>
        <v>15.846623270951994</v>
      </c>
      <c r="AO38" s="20">
        <v>3754</v>
      </c>
      <c r="AP38" s="20">
        <f t="shared" si="16"/>
        <v>0</v>
      </c>
      <c r="AQ38" s="22">
        <f t="shared" si="17"/>
        <v>1</v>
      </c>
      <c r="AR38" s="25">
        <f t="shared" si="18"/>
        <v>409272</v>
      </c>
      <c r="AS38" s="25">
        <f t="shared" si="19"/>
        <v>375406</v>
      </c>
      <c r="AT38" s="26">
        <f t="shared" si="20"/>
        <v>12.085041044115041</v>
      </c>
      <c r="AU38" s="20">
        <v>3757</v>
      </c>
      <c r="AV38" s="20">
        <f t="shared" si="21"/>
        <v>3</v>
      </c>
      <c r="AW38" s="22">
        <f t="shared" si="22"/>
        <v>1.000799147575919</v>
      </c>
      <c r="AX38" s="20">
        <v>53192</v>
      </c>
      <c r="AY38" s="20">
        <f t="shared" si="23"/>
        <v>53192</v>
      </c>
      <c r="AZ38" s="22" t="e">
        <f t="shared" si="24"/>
        <v>#DIV/0!</v>
      </c>
      <c r="BA38" s="20">
        <v>344568.87</v>
      </c>
      <c r="BB38" s="20">
        <f t="shared" si="25"/>
        <v>337061.87</v>
      </c>
      <c r="BC38" s="27">
        <f t="shared" si="26"/>
        <v>45.899676302118024</v>
      </c>
      <c r="BD38" s="25">
        <f t="shared" si="27"/>
        <v>810789.87</v>
      </c>
      <c r="BE38" s="25">
        <f t="shared" si="28"/>
        <v>765662.87</v>
      </c>
      <c r="BF38" s="26">
        <f t="shared" si="29"/>
        <v>17.966846233961931</v>
      </c>
      <c r="BG38" s="20">
        <v>-337060.87</v>
      </c>
      <c r="BH38" s="20">
        <f t="shared" si="30"/>
        <v>-340814.87</v>
      </c>
      <c r="BI38" s="27">
        <f t="shared" si="31"/>
        <v>-89.787125732551942</v>
      </c>
      <c r="BJ38" s="20">
        <v>237573</v>
      </c>
      <c r="BK38" s="20">
        <f t="shared" si="32"/>
        <v>233819</v>
      </c>
      <c r="BL38" s="27">
        <f t="shared" si="33"/>
        <v>63.285295684603092</v>
      </c>
      <c r="BM38" s="20">
        <v>110123</v>
      </c>
      <c r="BN38" s="20">
        <f t="shared" si="34"/>
        <v>106369</v>
      </c>
      <c r="BO38" s="27">
        <f t="shared" si="43"/>
        <v>29.33484283431007</v>
      </c>
      <c r="BP38" s="47">
        <f t="shared" si="35"/>
        <v>821425</v>
      </c>
      <c r="BQ38" s="25">
        <f t="shared" si="36"/>
        <v>765036</v>
      </c>
      <c r="BR38" s="42">
        <f t="shared" si="37"/>
        <v>14.567114153469648</v>
      </c>
      <c r="BS38" s="62">
        <f t="shared" si="38"/>
        <v>353212.75</v>
      </c>
      <c r="BT38" s="49">
        <f t="shared" si="39"/>
        <v>353212.75</v>
      </c>
      <c r="BU38" s="28">
        <f t="shared" si="40"/>
        <v>330657.15000000002</v>
      </c>
      <c r="BV38" s="31">
        <f t="shared" si="41"/>
        <v>15.659647714979872</v>
      </c>
    </row>
    <row r="39" spans="1:74" x14ac:dyDescent="0.2">
      <c r="A39" s="19">
        <v>29</v>
      </c>
      <c r="B39" s="19" t="s">
        <v>72</v>
      </c>
      <c r="C39" s="4">
        <v>1012007676</v>
      </c>
      <c r="D39" s="4">
        <v>101201001</v>
      </c>
      <c r="E39" s="4">
        <v>86618101</v>
      </c>
      <c r="F39" s="20"/>
      <c r="G39" s="20">
        <v>190481</v>
      </c>
      <c r="H39" s="20">
        <v>144652</v>
      </c>
      <c r="I39" s="21">
        <f t="shared" si="0"/>
        <v>335133</v>
      </c>
      <c r="J39" s="28">
        <v>368381</v>
      </c>
      <c r="K39" s="20">
        <v>267706</v>
      </c>
      <c r="L39" s="20">
        <v>125492</v>
      </c>
      <c r="M39" s="21">
        <f t="shared" si="11"/>
        <v>1096712</v>
      </c>
      <c r="N39" s="20">
        <v>134170</v>
      </c>
      <c r="O39" s="20">
        <v>78005</v>
      </c>
      <c r="P39" s="20">
        <v>96012</v>
      </c>
      <c r="Q39" s="21">
        <f t="shared" si="12"/>
        <v>1404899</v>
      </c>
      <c r="R39" s="20">
        <v>155199</v>
      </c>
      <c r="S39" s="20">
        <v>148118</v>
      </c>
      <c r="T39" s="20">
        <v>238829</v>
      </c>
      <c r="U39" s="21">
        <f t="shared" si="42"/>
        <v>1947045</v>
      </c>
      <c r="V39" s="28">
        <f t="shared" si="44"/>
        <v>778818</v>
      </c>
      <c r="W39" s="20">
        <v>19720</v>
      </c>
      <c r="X39" s="20">
        <f t="shared" si="1"/>
        <v>19720</v>
      </c>
      <c r="Y39" s="22" t="e">
        <f t="shared" si="2"/>
        <v>#DIV/0!</v>
      </c>
      <c r="Z39" s="20">
        <v>180511</v>
      </c>
      <c r="AA39" s="20">
        <f t="shared" si="3"/>
        <v>-9970</v>
      </c>
      <c r="AB39" s="22">
        <f t="shared" si="4"/>
        <v>0.94765882161475423</v>
      </c>
      <c r="AC39" s="20">
        <v>157864</v>
      </c>
      <c r="AD39" s="20">
        <f t="shared" si="5"/>
        <v>13212</v>
      </c>
      <c r="AE39" s="22">
        <f t="shared" si="6"/>
        <v>1.091336448856566</v>
      </c>
      <c r="AF39" s="23">
        <f t="shared" si="7"/>
        <v>358095</v>
      </c>
      <c r="AG39" s="23">
        <f t="shared" si="8"/>
        <v>22962</v>
      </c>
      <c r="AH39" s="24">
        <f t="shared" si="9"/>
        <v>1.0685160816750365</v>
      </c>
      <c r="AI39" s="20">
        <v>443246</v>
      </c>
      <c r="AJ39" s="20">
        <f t="shared" si="13"/>
        <v>74865</v>
      </c>
      <c r="AK39" s="22">
        <f t="shared" si="10"/>
        <v>1.203227093688328</v>
      </c>
      <c r="AL39" s="20">
        <v>168955</v>
      </c>
      <c r="AM39" s="20">
        <f t="shared" si="14"/>
        <v>-98751</v>
      </c>
      <c r="AN39" s="22">
        <f t="shared" si="15"/>
        <v>0.63112145413251852</v>
      </c>
      <c r="AO39" s="20">
        <v>142882</v>
      </c>
      <c r="AP39" s="20">
        <f t="shared" si="16"/>
        <v>17390</v>
      </c>
      <c r="AQ39" s="22">
        <f t="shared" si="17"/>
        <v>1.1385745704905492</v>
      </c>
      <c r="AR39" s="25">
        <f t="shared" si="18"/>
        <v>1113178</v>
      </c>
      <c r="AS39" s="25">
        <f t="shared" si="19"/>
        <v>16466</v>
      </c>
      <c r="AT39" s="26">
        <f t="shared" si="20"/>
        <v>1.0150139690274202</v>
      </c>
      <c r="AU39" s="20">
        <v>70082</v>
      </c>
      <c r="AV39" s="20">
        <f t="shared" si="21"/>
        <v>-64088</v>
      </c>
      <c r="AW39" s="22">
        <f t="shared" si="22"/>
        <v>0.52233733323395692</v>
      </c>
      <c r="AX39" s="20">
        <v>170609</v>
      </c>
      <c r="AY39" s="20">
        <f t="shared" si="23"/>
        <v>92604</v>
      </c>
      <c r="AZ39" s="22">
        <f t="shared" si="24"/>
        <v>2.1871546695724633</v>
      </c>
      <c r="BA39" s="20">
        <v>122336</v>
      </c>
      <c r="BB39" s="20">
        <f t="shared" si="25"/>
        <v>26324</v>
      </c>
      <c r="BC39" s="27">
        <f t="shared" si="26"/>
        <v>1.2741740615756363</v>
      </c>
      <c r="BD39" s="25">
        <f t="shared" si="27"/>
        <v>1476205</v>
      </c>
      <c r="BE39" s="25">
        <f t="shared" si="28"/>
        <v>71306</v>
      </c>
      <c r="BF39" s="26">
        <f t="shared" si="29"/>
        <v>1.0507552500215318</v>
      </c>
      <c r="BG39" s="20">
        <v>123362</v>
      </c>
      <c r="BH39" s="20">
        <f t="shared" si="30"/>
        <v>-31837</v>
      </c>
      <c r="BI39" s="27">
        <f t="shared" si="31"/>
        <v>0.7948633689650062</v>
      </c>
      <c r="BJ39" s="20">
        <v>116554</v>
      </c>
      <c r="BK39" s="20">
        <f t="shared" si="32"/>
        <v>-31564</v>
      </c>
      <c r="BL39" s="27">
        <f t="shared" si="33"/>
        <v>0.78689963407553443</v>
      </c>
      <c r="BM39" s="20">
        <v>223629</v>
      </c>
      <c r="BN39" s="20">
        <f t="shared" si="34"/>
        <v>-15200</v>
      </c>
      <c r="BO39" s="27">
        <f t="shared" si="43"/>
        <v>0.93635613765497494</v>
      </c>
      <c r="BP39" s="47">
        <f t="shared" si="35"/>
        <v>1939750</v>
      </c>
      <c r="BQ39" s="25">
        <f t="shared" si="36"/>
        <v>-7295</v>
      </c>
      <c r="BR39" s="42">
        <f t="shared" si="37"/>
        <v>0.99625329666237816</v>
      </c>
      <c r="BS39" s="62">
        <f t="shared" si="38"/>
        <v>834092.5</v>
      </c>
      <c r="BT39" s="49">
        <f t="shared" si="39"/>
        <v>834092.5</v>
      </c>
      <c r="BU39" s="28">
        <f t="shared" si="40"/>
        <v>55274.5</v>
      </c>
      <c r="BV39" s="31">
        <f t="shared" si="41"/>
        <v>1.0709722939120565</v>
      </c>
    </row>
    <row r="40" spans="1:74" x14ac:dyDescent="0.2">
      <c r="A40" s="19">
        <v>30</v>
      </c>
      <c r="B40" s="19" t="s">
        <v>73</v>
      </c>
      <c r="C40" s="4">
        <v>1001036450</v>
      </c>
      <c r="D40" s="4"/>
      <c r="E40" s="4">
        <v>86618101</v>
      </c>
      <c r="F40" s="20"/>
      <c r="G40" s="20">
        <v>117936</v>
      </c>
      <c r="H40" s="20">
        <v>156717</v>
      </c>
      <c r="I40" s="21">
        <f t="shared" si="0"/>
        <v>274653</v>
      </c>
      <c r="J40" s="28">
        <v>370412</v>
      </c>
      <c r="K40" s="20">
        <v>0</v>
      </c>
      <c r="L40" s="20">
        <v>147039</v>
      </c>
      <c r="M40" s="21">
        <f t="shared" si="11"/>
        <v>792104</v>
      </c>
      <c r="N40" s="20">
        <v>329290</v>
      </c>
      <c r="O40" s="20">
        <v>0</v>
      </c>
      <c r="P40" s="20">
        <v>118947</v>
      </c>
      <c r="Q40" s="21">
        <f t="shared" si="12"/>
        <v>1240341</v>
      </c>
      <c r="R40" s="20">
        <v>185221</v>
      </c>
      <c r="S40" s="20">
        <v>133039</v>
      </c>
      <c r="T40" s="20">
        <v>413759</v>
      </c>
      <c r="U40" s="21">
        <f t="shared" si="42"/>
        <v>1972360</v>
      </c>
      <c r="V40" s="28">
        <f t="shared" si="44"/>
        <v>788944</v>
      </c>
      <c r="W40" s="20">
        <v>0</v>
      </c>
      <c r="X40" s="20">
        <f t="shared" si="1"/>
        <v>0</v>
      </c>
      <c r="Y40" s="22" t="e">
        <f t="shared" si="2"/>
        <v>#DIV/0!</v>
      </c>
      <c r="Z40" s="20">
        <v>408118</v>
      </c>
      <c r="AA40" s="20">
        <f t="shared" si="3"/>
        <v>290182</v>
      </c>
      <c r="AB40" s="22">
        <f t="shared" si="4"/>
        <v>3.4605040021706688</v>
      </c>
      <c r="AC40" s="20">
        <v>299457</v>
      </c>
      <c r="AD40" s="20">
        <f t="shared" si="5"/>
        <v>142740</v>
      </c>
      <c r="AE40" s="22">
        <f t="shared" si="6"/>
        <v>1.9108137598346062</v>
      </c>
      <c r="AF40" s="23">
        <f t="shared" si="7"/>
        <v>707575</v>
      </c>
      <c r="AG40" s="23">
        <f t="shared" si="8"/>
        <v>432922</v>
      </c>
      <c r="AH40" s="24">
        <f t="shared" si="9"/>
        <v>2.576250760049954</v>
      </c>
      <c r="AI40" s="20">
        <v>120538</v>
      </c>
      <c r="AJ40" s="20">
        <f t="shared" si="13"/>
        <v>-249874</v>
      </c>
      <c r="AK40" s="22">
        <f t="shared" si="10"/>
        <v>0.32541602323898794</v>
      </c>
      <c r="AL40" s="20">
        <v>0</v>
      </c>
      <c r="AM40" s="20">
        <f t="shared" si="14"/>
        <v>0</v>
      </c>
      <c r="AN40" s="22" t="e">
        <f t="shared" si="15"/>
        <v>#DIV/0!</v>
      </c>
      <c r="AO40" s="20">
        <v>368845</v>
      </c>
      <c r="AP40" s="20">
        <f t="shared" si="16"/>
        <v>221806</v>
      </c>
      <c r="AQ40" s="22">
        <f t="shared" si="17"/>
        <v>2.5084841436625656</v>
      </c>
      <c r="AR40" s="25">
        <f t="shared" si="18"/>
        <v>1196958</v>
      </c>
      <c r="AS40" s="25">
        <f t="shared" si="19"/>
        <v>404854</v>
      </c>
      <c r="AT40" s="26">
        <f t="shared" si="20"/>
        <v>1.511112177188854</v>
      </c>
      <c r="AU40" s="20">
        <v>165329</v>
      </c>
      <c r="AV40" s="20">
        <f t="shared" si="21"/>
        <v>-163961</v>
      </c>
      <c r="AW40" s="22">
        <f t="shared" si="22"/>
        <v>0.5020771963922378</v>
      </c>
      <c r="AX40" s="20">
        <v>143388</v>
      </c>
      <c r="AY40" s="20">
        <f t="shared" si="23"/>
        <v>143388</v>
      </c>
      <c r="AZ40" s="22" t="e">
        <f t="shared" si="24"/>
        <v>#DIV/0!</v>
      </c>
      <c r="BA40" s="20">
        <v>128589</v>
      </c>
      <c r="BB40" s="20">
        <f t="shared" si="25"/>
        <v>9642</v>
      </c>
      <c r="BC40" s="27">
        <f t="shared" si="26"/>
        <v>1.0810613130217659</v>
      </c>
      <c r="BD40" s="25">
        <f t="shared" si="27"/>
        <v>1634264</v>
      </c>
      <c r="BE40" s="25">
        <f t="shared" si="28"/>
        <v>393923</v>
      </c>
      <c r="BF40" s="26">
        <f t="shared" si="29"/>
        <v>1.3175925007719651</v>
      </c>
      <c r="BG40" s="20">
        <v>271647</v>
      </c>
      <c r="BH40" s="20">
        <f t="shared" si="30"/>
        <v>86426</v>
      </c>
      <c r="BI40" s="27">
        <f t="shared" si="31"/>
        <v>1.466610157595521</v>
      </c>
      <c r="BJ40" s="20">
        <v>93486</v>
      </c>
      <c r="BK40" s="20">
        <f t="shared" si="32"/>
        <v>-39553</v>
      </c>
      <c r="BL40" s="27">
        <f t="shared" si="33"/>
        <v>0.70269620186561832</v>
      </c>
      <c r="BM40" s="20">
        <v>336252</v>
      </c>
      <c r="BN40" s="20">
        <f t="shared" si="34"/>
        <v>-77507</v>
      </c>
      <c r="BO40" s="27">
        <f t="shared" si="43"/>
        <v>0.81267597804519054</v>
      </c>
      <c r="BP40" s="47">
        <f t="shared" si="35"/>
        <v>2335649</v>
      </c>
      <c r="BQ40" s="25">
        <f t="shared" si="36"/>
        <v>363289</v>
      </c>
      <c r="BR40" s="42">
        <f t="shared" si="37"/>
        <v>1.1841900058812793</v>
      </c>
      <c r="BS40" s="62">
        <f t="shared" si="38"/>
        <v>1004329.07</v>
      </c>
      <c r="BT40" s="49">
        <f t="shared" si="39"/>
        <v>1004329.07</v>
      </c>
      <c r="BU40" s="28">
        <f t="shared" si="40"/>
        <v>215385.06999999995</v>
      </c>
      <c r="BV40" s="31">
        <f t="shared" si="41"/>
        <v>1.2730042563223751</v>
      </c>
    </row>
    <row r="41" spans="1:74" x14ac:dyDescent="0.2">
      <c r="A41" s="19">
        <v>31</v>
      </c>
      <c r="B41" s="19" t="s">
        <v>74</v>
      </c>
      <c r="C41" s="4">
        <v>1012002220</v>
      </c>
      <c r="D41" s="4">
        <v>101201001</v>
      </c>
      <c r="E41" s="4">
        <v>86618101</v>
      </c>
      <c r="F41" s="20">
        <v>36598</v>
      </c>
      <c r="G41" s="20">
        <v>99608</v>
      </c>
      <c r="H41" s="20">
        <v>139772</v>
      </c>
      <c r="I41" s="21">
        <f t="shared" si="0"/>
        <v>275978</v>
      </c>
      <c r="J41" s="28">
        <v>97082</v>
      </c>
      <c r="K41" s="20">
        <v>97273</v>
      </c>
      <c r="L41" s="20">
        <v>225043</v>
      </c>
      <c r="M41" s="21">
        <f t="shared" si="11"/>
        <v>695376</v>
      </c>
      <c r="N41" s="20">
        <v>113998</v>
      </c>
      <c r="O41" s="20">
        <v>86027</v>
      </c>
      <c r="P41" s="20">
        <v>83564</v>
      </c>
      <c r="Q41" s="21">
        <f t="shared" si="12"/>
        <v>978965</v>
      </c>
      <c r="R41" s="20">
        <v>140876</v>
      </c>
      <c r="S41" s="20">
        <v>91199</v>
      </c>
      <c r="T41" s="20">
        <v>235398</v>
      </c>
      <c r="U41" s="21">
        <f t="shared" si="42"/>
        <v>1446438</v>
      </c>
      <c r="V41" s="28">
        <f t="shared" si="44"/>
        <v>578575.19999999995</v>
      </c>
      <c r="W41" s="20">
        <v>21534</v>
      </c>
      <c r="X41" s="20">
        <f t="shared" si="1"/>
        <v>-15064</v>
      </c>
      <c r="Y41" s="22">
        <f t="shared" si="2"/>
        <v>0.58839280835018304</v>
      </c>
      <c r="Z41" s="20">
        <v>115234</v>
      </c>
      <c r="AA41" s="20">
        <f t="shared" si="3"/>
        <v>15626</v>
      </c>
      <c r="AB41" s="22">
        <f t="shared" si="4"/>
        <v>1.1568749498032287</v>
      </c>
      <c r="AC41" s="20">
        <v>137450</v>
      </c>
      <c r="AD41" s="20">
        <f t="shared" si="5"/>
        <v>-2322</v>
      </c>
      <c r="AE41" s="22">
        <f t="shared" si="6"/>
        <v>0.9833872306327448</v>
      </c>
      <c r="AF41" s="23">
        <f t="shared" si="7"/>
        <v>274218</v>
      </c>
      <c r="AG41" s="23">
        <f t="shared" si="8"/>
        <v>-1760</v>
      </c>
      <c r="AH41" s="24">
        <f t="shared" si="9"/>
        <v>0.99362268006870114</v>
      </c>
      <c r="AI41" s="20">
        <v>90516</v>
      </c>
      <c r="AJ41" s="20">
        <f t="shared" si="13"/>
        <v>-6566</v>
      </c>
      <c r="AK41" s="22">
        <f t="shared" si="10"/>
        <v>0.93236645310150179</v>
      </c>
      <c r="AL41" s="20">
        <v>100660</v>
      </c>
      <c r="AM41" s="20">
        <f t="shared" si="14"/>
        <v>3387</v>
      </c>
      <c r="AN41" s="22">
        <f t="shared" si="15"/>
        <v>1.0348195285433779</v>
      </c>
      <c r="AO41" s="20">
        <v>188949</v>
      </c>
      <c r="AP41" s="20">
        <f t="shared" si="16"/>
        <v>-36094</v>
      </c>
      <c r="AQ41" s="22">
        <f t="shared" si="17"/>
        <v>0.83961287398408302</v>
      </c>
      <c r="AR41" s="25">
        <f t="shared" si="18"/>
        <v>654343</v>
      </c>
      <c r="AS41" s="25">
        <f t="shared" si="19"/>
        <v>-41033</v>
      </c>
      <c r="AT41" s="26">
        <f t="shared" si="20"/>
        <v>0.94099163617956327</v>
      </c>
      <c r="AU41" s="20">
        <v>192862</v>
      </c>
      <c r="AV41" s="20">
        <f t="shared" si="21"/>
        <v>78864</v>
      </c>
      <c r="AW41" s="22">
        <f t="shared" si="22"/>
        <v>1.6918016105545712</v>
      </c>
      <c r="AX41" s="20">
        <v>44812</v>
      </c>
      <c r="AY41" s="20">
        <f t="shared" si="23"/>
        <v>-41215</v>
      </c>
      <c r="AZ41" s="22">
        <f t="shared" si="24"/>
        <v>0.52090622711474299</v>
      </c>
      <c r="BA41" s="20">
        <v>157786</v>
      </c>
      <c r="BB41" s="20">
        <f t="shared" si="25"/>
        <v>74222</v>
      </c>
      <c r="BC41" s="27">
        <f t="shared" si="26"/>
        <v>1.8882054473218133</v>
      </c>
      <c r="BD41" s="25">
        <f t="shared" si="27"/>
        <v>1049803</v>
      </c>
      <c r="BE41" s="25">
        <f t="shared" si="28"/>
        <v>70838</v>
      </c>
      <c r="BF41" s="26">
        <f t="shared" si="29"/>
        <v>1.0723600945896943</v>
      </c>
      <c r="BG41" s="20">
        <v>91628</v>
      </c>
      <c r="BH41" s="20">
        <f t="shared" si="30"/>
        <v>-49248</v>
      </c>
      <c r="BI41" s="27">
        <f t="shared" si="31"/>
        <v>0.65041596865328377</v>
      </c>
      <c r="BJ41" s="20">
        <v>62979.37</v>
      </c>
      <c r="BK41" s="20">
        <f t="shared" si="32"/>
        <v>-28219.629999999997</v>
      </c>
      <c r="BL41" s="27">
        <f t="shared" si="33"/>
        <v>0.6905708395925394</v>
      </c>
      <c r="BM41" s="20">
        <v>193188</v>
      </c>
      <c r="BN41" s="20">
        <f t="shared" si="34"/>
        <v>-42210</v>
      </c>
      <c r="BO41" s="27">
        <f t="shared" si="43"/>
        <v>0.82068666683659164</v>
      </c>
      <c r="BP41" s="47">
        <f t="shared" si="35"/>
        <v>1397598.37</v>
      </c>
      <c r="BQ41" s="25">
        <f t="shared" si="36"/>
        <v>-48839.629999999888</v>
      </c>
      <c r="BR41" s="42">
        <f t="shared" si="37"/>
        <v>0.96623454997725455</v>
      </c>
      <c r="BS41" s="62">
        <f t="shared" si="38"/>
        <v>600967.29910000006</v>
      </c>
      <c r="BT41" s="49">
        <f t="shared" si="39"/>
        <v>600967.29910000006</v>
      </c>
      <c r="BU41" s="28">
        <f t="shared" si="40"/>
        <v>22392.099100000109</v>
      </c>
      <c r="BV41" s="31">
        <f t="shared" si="41"/>
        <v>1.0387021412255488</v>
      </c>
    </row>
    <row r="42" spans="1:74" x14ac:dyDescent="0.2">
      <c r="A42" s="19">
        <v>32</v>
      </c>
      <c r="B42" s="19" t="s">
        <v>75</v>
      </c>
      <c r="C42" s="4">
        <v>1012003551</v>
      </c>
      <c r="D42" s="4">
        <v>101201001</v>
      </c>
      <c r="E42" s="4">
        <v>86618101</v>
      </c>
      <c r="F42" s="20"/>
      <c r="G42" s="20">
        <v>136258</v>
      </c>
      <c r="H42" s="20">
        <v>116678</v>
      </c>
      <c r="I42" s="21">
        <f t="shared" si="0"/>
        <v>252936</v>
      </c>
      <c r="J42" s="28">
        <v>125676</v>
      </c>
      <c r="K42" s="20">
        <v>152830</v>
      </c>
      <c r="L42" s="20">
        <v>137361</v>
      </c>
      <c r="M42" s="21">
        <f t="shared" si="11"/>
        <v>668803</v>
      </c>
      <c r="N42" s="20">
        <v>159133</v>
      </c>
      <c r="O42" s="20">
        <v>129133</v>
      </c>
      <c r="P42" s="20">
        <v>101629</v>
      </c>
      <c r="Q42" s="21">
        <f t="shared" si="12"/>
        <v>1058698</v>
      </c>
      <c r="R42" s="20">
        <v>137823</v>
      </c>
      <c r="S42" s="20">
        <v>176352</v>
      </c>
      <c r="T42" s="20">
        <v>384944</v>
      </c>
      <c r="U42" s="21">
        <f t="shared" si="42"/>
        <v>1757817</v>
      </c>
      <c r="V42" s="28">
        <f t="shared" si="44"/>
        <v>703126.8</v>
      </c>
      <c r="W42" s="20">
        <v>3675</v>
      </c>
      <c r="X42" s="20">
        <f t="shared" si="1"/>
        <v>3675</v>
      </c>
      <c r="Y42" s="22" t="e">
        <f t="shared" si="2"/>
        <v>#DIV/0!</v>
      </c>
      <c r="Z42" s="20">
        <v>124453</v>
      </c>
      <c r="AA42" s="20">
        <f t="shared" si="3"/>
        <v>-11805</v>
      </c>
      <c r="AB42" s="22">
        <f t="shared" si="4"/>
        <v>0.91336288511500241</v>
      </c>
      <c r="AC42" s="20">
        <v>119815</v>
      </c>
      <c r="AD42" s="20">
        <f t="shared" si="5"/>
        <v>3137</v>
      </c>
      <c r="AE42" s="22">
        <f t="shared" si="6"/>
        <v>1.026885959649634</v>
      </c>
      <c r="AF42" s="23">
        <f t="shared" si="7"/>
        <v>247943</v>
      </c>
      <c r="AG42" s="23">
        <f t="shared" si="8"/>
        <v>-4993</v>
      </c>
      <c r="AH42" s="24">
        <f t="shared" si="9"/>
        <v>0.9802598285732359</v>
      </c>
      <c r="AI42" s="20">
        <v>135941</v>
      </c>
      <c r="AJ42" s="20">
        <f t="shared" si="13"/>
        <v>10265</v>
      </c>
      <c r="AK42" s="22">
        <f t="shared" si="10"/>
        <v>1.081678283840988</v>
      </c>
      <c r="AL42" s="20">
        <v>118520</v>
      </c>
      <c r="AM42" s="20">
        <f t="shared" si="14"/>
        <v>-34310</v>
      </c>
      <c r="AN42" s="22">
        <f t="shared" si="15"/>
        <v>0.77550219197801473</v>
      </c>
      <c r="AO42" s="20">
        <v>146801</v>
      </c>
      <c r="AP42" s="20">
        <f t="shared" si="16"/>
        <v>9440</v>
      </c>
      <c r="AQ42" s="22">
        <f t="shared" si="17"/>
        <v>1.0687240191903087</v>
      </c>
      <c r="AR42" s="25">
        <f t="shared" si="18"/>
        <v>649205</v>
      </c>
      <c r="AS42" s="25">
        <f t="shared" si="19"/>
        <v>-19598</v>
      </c>
      <c r="AT42" s="26">
        <f t="shared" si="20"/>
        <v>0.97069690177825163</v>
      </c>
      <c r="AU42" s="20">
        <v>166830</v>
      </c>
      <c r="AV42" s="20">
        <f t="shared" si="21"/>
        <v>7697</v>
      </c>
      <c r="AW42" s="22">
        <f t="shared" si="22"/>
        <v>1.0483683459747506</v>
      </c>
      <c r="AX42" s="20">
        <v>99208</v>
      </c>
      <c r="AY42" s="20">
        <f t="shared" si="23"/>
        <v>-29925</v>
      </c>
      <c r="AZ42" s="22">
        <f t="shared" si="24"/>
        <v>0.76826217930350882</v>
      </c>
      <c r="BA42" s="20">
        <v>82918</v>
      </c>
      <c r="BB42" s="20">
        <f t="shared" si="25"/>
        <v>-18711</v>
      </c>
      <c r="BC42" s="27">
        <f t="shared" si="26"/>
        <v>0.81588916549410107</v>
      </c>
      <c r="BD42" s="25">
        <f t="shared" si="27"/>
        <v>998161</v>
      </c>
      <c r="BE42" s="25">
        <f t="shared" si="28"/>
        <v>-60537</v>
      </c>
      <c r="BF42" s="26">
        <f t="shared" si="29"/>
        <v>0.94281938758739503</v>
      </c>
      <c r="BG42" s="20">
        <v>146191</v>
      </c>
      <c r="BH42" s="20">
        <f t="shared" si="30"/>
        <v>8368</v>
      </c>
      <c r="BI42" s="27">
        <f t="shared" si="31"/>
        <v>1.060715555458813</v>
      </c>
      <c r="BJ42" s="20">
        <v>100755.49</v>
      </c>
      <c r="BK42" s="20">
        <f t="shared" si="32"/>
        <v>-75596.509999999995</v>
      </c>
      <c r="BL42" s="27">
        <f t="shared" si="33"/>
        <v>0.57133171157684637</v>
      </c>
      <c r="BM42" s="20">
        <v>277998</v>
      </c>
      <c r="BN42" s="20">
        <f t="shared" si="34"/>
        <v>-106946</v>
      </c>
      <c r="BO42" s="27">
        <f t="shared" si="43"/>
        <v>0.72217777131219085</v>
      </c>
      <c r="BP42" s="47">
        <f t="shared" si="35"/>
        <v>1523105.49</v>
      </c>
      <c r="BQ42" s="25">
        <f t="shared" si="36"/>
        <v>-234711.51</v>
      </c>
      <c r="BR42" s="42">
        <f t="shared" si="37"/>
        <v>0.86647557168920308</v>
      </c>
      <c r="BS42" s="62">
        <f t="shared" si="38"/>
        <v>654935.36069999996</v>
      </c>
      <c r="BT42" s="49">
        <f t="shared" si="39"/>
        <v>654935.36069999996</v>
      </c>
      <c r="BU42" s="28">
        <f t="shared" si="40"/>
        <v>-48191.439300000085</v>
      </c>
      <c r="BV42" s="31">
        <f t="shared" si="41"/>
        <v>0.93146123956589322</v>
      </c>
    </row>
    <row r="43" spans="1:74" x14ac:dyDescent="0.2">
      <c r="A43" s="19">
        <v>33</v>
      </c>
      <c r="B43" s="19" t="s">
        <v>76</v>
      </c>
      <c r="C43" s="4">
        <v>1012001120</v>
      </c>
      <c r="D43" s="4">
        <v>101201001</v>
      </c>
      <c r="E43" s="4">
        <v>86618101</v>
      </c>
      <c r="F43" s="20">
        <v>175145</v>
      </c>
      <c r="G43" s="20">
        <v>236457</v>
      </c>
      <c r="H43" s="20">
        <v>14032</v>
      </c>
      <c r="I43" s="21">
        <f t="shared" si="0"/>
        <v>425634</v>
      </c>
      <c r="J43" s="28">
        <v>286510</v>
      </c>
      <c r="K43" s="20">
        <v>16743</v>
      </c>
      <c r="L43" s="20">
        <v>166561</v>
      </c>
      <c r="M43" s="21">
        <f t="shared" si="11"/>
        <v>895448</v>
      </c>
      <c r="N43" s="20">
        <v>174653</v>
      </c>
      <c r="O43" s="20">
        <v>144581</v>
      </c>
      <c r="P43" s="20">
        <v>198978</v>
      </c>
      <c r="Q43" s="21">
        <f t="shared" si="12"/>
        <v>1413660</v>
      </c>
      <c r="R43" s="20">
        <v>352152</v>
      </c>
      <c r="S43" s="20">
        <v>23053</v>
      </c>
      <c r="T43" s="20">
        <v>390816</v>
      </c>
      <c r="U43" s="21">
        <f t="shared" si="42"/>
        <v>2179681</v>
      </c>
      <c r="V43" s="28">
        <f t="shared" si="44"/>
        <v>871872.4</v>
      </c>
      <c r="W43" s="20">
        <v>30299</v>
      </c>
      <c r="X43" s="20">
        <f t="shared" si="1"/>
        <v>-144846</v>
      </c>
      <c r="Y43" s="22">
        <f t="shared" si="2"/>
        <v>0.17299380513288989</v>
      </c>
      <c r="Z43" s="20">
        <v>235487</v>
      </c>
      <c r="AA43" s="20">
        <f t="shared" si="3"/>
        <v>-970</v>
      </c>
      <c r="AB43" s="22">
        <f t="shared" si="4"/>
        <v>0.99589777422533488</v>
      </c>
      <c r="AC43" s="20">
        <v>179991</v>
      </c>
      <c r="AD43" s="20">
        <f t="shared" si="5"/>
        <v>165959</v>
      </c>
      <c r="AE43" s="22">
        <f t="shared" si="6"/>
        <v>12.827180729760547</v>
      </c>
      <c r="AF43" s="23">
        <f t="shared" si="7"/>
        <v>445777</v>
      </c>
      <c r="AG43" s="23">
        <f t="shared" si="8"/>
        <v>20143</v>
      </c>
      <c r="AH43" s="24">
        <f t="shared" si="9"/>
        <v>1.0473246968052363</v>
      </c>
      <c r="AI43" s="20">
        <v>345815</v>
      </c>
      <c r="AJ43" s="20">
        <f t="shared" si="13"/>
        <v>59305</v>
      </c>
      <c r="AK43" s="22">
        <f t="shared" si="10"/>
        <v>1.2069910299815014</v>
      </c>
      <c r="AL43" s="20">
        <v>54102</v>
      </c>
      <c r="AM43" s="20">
        <f t="shared" si="14"/>
        <v>37359</v>
      </c>
      <c r="AN43" s="22">
        <f t="shared" si="15"/>
        <v>3.2313205518724244</v>
      </c>
      <c r="AO43" s="20">
        <v>323146</v>
      </c>
      <c r="AP43" s="20">
        <f t="shared" si="16"/>
        <v>156585</v>
      </c>
      <c r="AQ43" s="22">
        <f t="shared" si="17"/>
        <v>1.9401060272212582</v>
      </c>
      <c r="AR43" s="25">
        <f t="shared" si="18"/>
        <v>1168840</v>
      </c>
      <c r="AS43" s="25">
        <f t="shared" si="19"/>
        <v>273392</v>
      </c>
      <c r="AT43" s="26">
        <f t="shared" si="20"/>
        <v>1.3053130946743976</v>
      </c>
      <c r="AU43" s="20">
        <v>77157</v>
      </c>
      <c r="AV43" s="20">
        <f t="shared" si="21"/>
        <v>-97496</v>
      </c>
      <c r="AW43" s="22">
        <f t="shared" si="22"/>
        <v>0.44177311583539935</v>
      </c>
      <c r="AX43" s="20">
        <v>261167</v>
      </c>
      <c r="AY43" s="20">
        <f t="shared" si="23"/>
        <v>116586</v>
      </c>
      <c r="AZ43" s="22">
        <f t="shared" si="24"/>
        <v>1.8063715149293476</v>
      </c>
      <c r="BA43" s="20">
        <v>300713</v>
      </c>
      <c r="BB43" s="20">
        <f t="shared" si="25"/>
        <v>101735</v>
      </c>
      <c r="BC43" s="27">
        <f t="shared" si="26"/>
        <v>1.5112876800450301</v>
      </c>
      <c r="BD43" s="25">
        <f t="shared" si="27"/>
        <v>1807877</v>
      </c>
      <c r="BE43" s="25">
        <f t="shared" si="28"/>
        <v>394217</v>
      </c>
      <c r="BF43" s="26">
        <f t="shared" si="29"/>
        <v>1.2788626685341595</v>
      </c>
      <c r="BG43" s="20">
        <v>29517</v>
      </c>
      <c r="BH43" s="20">
        <f t="shared" si="30"/>
        <v>-322635</v>
      </c>
      <c r="BI43" s="27">
        <f t="shared" si="31"/>
        <v>8.3818919103114564E-2</v>
      </c>
      <c r="BJ43" s="20">
        <v>275400</v>
      </c>
      <c r="BK43" s="20">
        <f t="shared" si="32"/>
        <v>252347</v>
      </c>
      <c r="BL43" s="27">
        <f t="shared" si="33"/>
        <v>11.94638441851386</v>
      </c>
      <c r="BM43" s="20">
        <v>347996</v>
      </c>
      <c r="BN43" s="20">
        <f t="shared" si="34"/>
        <v>-42820</v>
      </c>
      <c r="BO43" s="27">
        <f t="shared" si="43"/>
        <v>0.89043437320887575</v>
      </c>
      <c r="BP43" s="47">
        <f t="shared" si="35"/>
        <v>2460790</v>
      </c>
      <c r="BQ43" s="25">
        <f t="shared" si="36"/>
        <v>281109</v>
      </c>
      <c r="BR43" s="42">
        <f t="shared" si="37"/>
        <v>1.1289679544850828</v>
      </c>
      <c r="BS43" s="62">
        <f t="shared" si="38"/>
        <v>1058139.7</v>
      </c>
      <c r="BT43" s="49">
        <f t="shared" si="39"/>
        <v>1058139.7</v>
      </c>
      <c r="BU43" s="28">
        <f t="shared" si="40"/>
        <v>186267.29999999993</v>
      </c>
      <c r="BV43" s="31">
        <f t="shared" si="41"/>
        <v>1.2136405510714641</v>
      </c>
    </row>
    <row r="44" spans="1:74" x14ac:dyDescent="0.2">
      <c r="A44" s="19">
        <v>34</v>
      </c>
      <c r="B44" s="19" t="s">
        <v>77</v>
      </c>
      <c r="C44" s="4">
        <v>1012007732</v>
      </c>
      <c r="D44" s="4">
        <v>101201001</v>
      </c>
      <c r="E44" s="4">
        <v>86618101</v>
      </c>
      <c r="F44" s="20">
        <v>48523</v>
      </c>
      <c r="G44" s="20">
        <v>71470</v>
      </c>
      <c r="H44" s="20">
        <v>45482</v>
      </c>
      <c r="I44" s="21">
        <f t="shared" si="0"/>
        <v>165475</v>
      </c>
      <c r="J44" s="28">
        <v>51177</v>
      </c>
      <c r="K44" s="20">
        <v>36861</v>
      </c>
      <c r="L44" s="20">
        <v>47002</v>
      </c>
      <c r="M44" s="21">
        <f t="shared" si="11"/>
        <v>300515</v>
      </c>
      <c r="N44" s="20">
        <v>38424</v>
      </c>
      <c r="O44" s="20">
        <v>36000</v>
      </c>
      <c r="P44" s="20">
        <v>38732</v>
      </c>
      <c r="Q44" s="21">
        <f t="shared" si="12"/>
        <v>413671</v>
      </c>
      <c r="R44" s="20">
        <v>66524</v>
      </c>
      <c r="S44" s="20">
        <v>7854</v>
      </c>
      <c r="T44" s="20">
        <v>61699</v>
      </c>
      <c r="U44" s="21">
        <f t="shared" si="42"/>
        <v>549748</v>
      </c>
      <c r="V44" s="28">
        <f t="shared" si="44"/>
        <v>219899.2</v>
      </c>
      <c r="W44" s="20">
        <v>30502</v>
      </c>
      <c r="X44" s="20">
        <f t="shared" si="1"/>
        <v>-18021</v>
      </c>
      <c r="Y44" s="22">
        <f t="shared" si="2"/>
        <v>0.62860911320404755</v>
      </c>
      <c r="Z44" s="20">
        <v>38911</v>
      </c>
      <c r="AA44" s="20">
        <f t="shared" si="3"/>
        <v>-32559</v>
      </c>
      <c r="AB44" s="22">
        <f t="shared" si="4"/>
        <v>0.54443822582901913</v>
      </c>
      <c r="AC44" s="20">
        <v>2775</v>
      </c>
      <c r="AD44" s="20">
        <f t="shared" si="5"/>
        <v>-42707</v>
      </c>
      <c r="AE44" s="22">
        <f t="shared" si="6"/>
        <v>6.1013148058572622E-2</v>
      </c>
      <c r="AF44" s="23">
        <f t="shared" si="7"/>
        <v>72188</v>
      </c>
      <c r="AG44" s="23">
        <f t="shared" si="8"/>
        <v>-93287</v>
      </c>
      <c r="AH44" s="24">
        <f t="shared" si="9"/>
        <v>0.43624716724580753</v>
      </c>
      <c r="AI44" s="20">
        <v>73015</v>
      </c>
      <c r="AJ44" s="20">
        <f t="shared" si="13"/>
        <v>21838</v>
      </c>
      <c r="AK44" s="22">
        <f t="shared" si="10"/>
        <v>1.4267151259354789</v>
      </c>
      <c r="AL44" s="20">
        <v>37825</v>
      </c>
      <c r="AM44" s="20">
        <f t="shared" si="14"/>
        <v>964</v>
      </c>
      <c r="AN44" s="22">
        <f t="shared" si="15"/>
        <v>1.0261523018908874</v>
      </c>
      <c r="AO44" s="20">
        <v>34217</v>
      </c>
      <c r="AP44" s="20">
        <f t="shared" si="16"/>
        <v>-12785</v>
      </c>
      <c r="AQ44" s="22">
        <f t="shared" si="17"/>
        <v>0.72799029828517936</v>
      </c>
      <c r="AR44" s="25">
        <f t="shared" si="18"/>
        <v>217245</v>
      </c>
      <c r="AS44" s="25">
        <f t="shared" si="19"/>
        <v>-83270</v>
      </c>
      <c r="AT44" s="26">
        <f t="shared" si="20"/>
        <v>0.72290900620601306</v>
      </c>
      <c r="AU44" s="20">
        <v>50185</v>
      </c>
      <c r="AV44" s="20">
        <f t="shared" si="21"/>
        <v>11761</v>
      </c>
      <c r="AW44" s="22">
        <f t="shared" si="22"/>
        <v>1.3060847387049761</v>
      </c>
      <c r="AX44" s="20">
        <v>0</v>
      </c>
      <c r="AY44" s="20">
        <f t="shared" si="23"/>
        <v>-36000</v>
      </c>
      <c r="AZ44" s="22">
        <f t="shared" si="24"/>
        <v>0</v>
      </c>
      <c r="BA44" s="20">
        <v>37572</v>
      </c>
      <c r="BB44" s="20">
        <f t="shared" si="25"/>
        <v>-1160</v>
      </c>
      <c r="BC44" s="27">
        <f t="shared" si="26"/>
        <v>0.97005060415160593</v>
      </c>
      <c r="BD44" s="25">
        <f t="shared" si="27"/>
        <v>305002</v>
      </c>
      <c r="BE44" s="25">
        <f t="shared" si="28"/>
        <v>-108669</v>
      </c>
      <c r="BF44" s="26">
        <f t="shared" si="29"/>
        <v>0.7373057333001346</v>
      </c>
      <c r="BG44" s="20">
        <v>0</v>
      </c>
      <c r="BH44" s="20">
        <f t="shared" si="30"/>
        <v>-66524</v>
      </c>
      <c r="BI44" s="27">
        <f t="shared" si="31"/>
        <v>0</v>
      </c>
      <c r="BJ44" s="20">
        <v>115956.67</v>
      </c>
      <c r="BK44" s="20">
        <f t="shared" si="32"/>
        <v>108102.67</v>
      </c>
      <c r="BL44" s="27">
        <f t="shared" si="33"/>
        <v>14.764027247262542</v>
      </c>
      <c r="BM44" s="20">
        <v>47052</v>
      </c>
      <c r="BN44" s="20">
        <f t="shared" si="34"/>
        <v>-14647</v>
      </c>
      <c r="BO44" s="27">
        <f t="shared" si="43"/>
        <v>0.76260555276422637</v>
      </c>
      <c r="BP44" s="47">
        <f t="shared" si="35"/>
        <v>468010.67</v>
      </c>
      <c r="BQ44" s="25">
        <f t="shared" si="36"/>
        <v>-81737.330000000016</v>
      </c>
      <c r="BR44" s="42">
        <f t="shared" si="37"/>
        <v>0.85131854958999398</v>
      </c>
      <c r="BS44" s="62">
        <f t="shared" si="38"/>
        <v>201244.58809999999</v>
      </c>
      <c r="BT44" s="49">
        <f t="shared" si="39"/>
        <v>201244.58809999999</v>
      </c>
      <c r="BU44" s="28">
        <f t="shared" si="40"/>
        <v>-18654.611900000018</v>
      </c>
      <c r="BV44" s="31">
        <f t="shared" si="41"/>
        <v>0.91516744080924339</v>
      </c>
    </row>
    <row r="45" spans="1:74" x14ac:dyDescent="0.2">
      <c r="A45" s="19">
        <v>35</v>
      </c>
      <c r="B45" s="19" t="s">
        <v>78</v>
      </c>
      <c r="C45" s="4" t="s">
        <v>79</v>
      </c>
      <c r="D45" s="4" t="s">
        <v>80</v>
      </c>
      <c r="E45" s="4">
        <v>86618101</v>
      </c>
      <c r="F45" s="20">
        <v>50865</v>
      </c>
      <c r="G45" s="20">
        <v>87521</v>
      </c>
      <c r="H45" s="20">
        <v>60941</v>
      </c>
      <c r="I45" s="21">
        <f t="shared" si="0"/>
        <v>199327</v>
      </c>
      <c r="J45" s="28">
        <v>61162</v>
      </c>
      <c r="K45" s="20">
        <v>61316</v>
      </c>
      <c r="L45" s="20">
        <v>61536</v>
      </c>
      <c r="M45" s="21">
        <f t="shared" si="11"/>
        <v>383341</v>
      </c>
      <c r="N45" s="20">
        <v>60038</v>
      </c>
      <c r="O45" s="20">
        <v>54187</v>
      </c>
      <c r="P45" s="20">
        <v>54517</v>
      </c>
      <c r="Q45" s="21">
        <f t="shared" si="12"/>
        <v>552083</v>
      </c>
      <c r="R45" s="20">
        <v>56158</v>
      </c>
      <c r="S45" s="20">
        <v>55099</v>
      </c>
      <c r="T45" s="20">
        <v>63955</v>
      </c>
      <c r="U45" s="21">
        <f t="shared" si="42"/>
        <v>727295</v>
      </c>
      <c r="V45" s="28">
        <f t="shared" si="44"/>
        <v>290918</v>
      </c>
      <c r="W45" s="20">
        <v>0</v>
      </c>
      <c r="X45" s="20">
        <f t="shared" si="1"/>
        <v>-50865</v>
      </c>
      <c r="Y45" s="22">
        <f t="shared" si="2"/>
        <v>0</v>
      </c>
      <c r="Z45" s="20">
        <v>106243</v>
      </c>
      <c r="AA45" s="20">
        <f t="shared" si="3"/>
        <v>18722</v>
      </c>
      <c r="AB45" s="22">
        <f t="shared" si="4"/>
        <v>1.2139143748357537</v>
      </c>
      <c r="AC45" s="20">
        <v>80703</v>
      </c>
      <c r="AD45" s="20">
        <f t="shared" si="5"/>
        <v>19762</v>
      </c>
      <c r="AE45" s="22">
        <f t="shared" si="6"/>
        <v>1.3242808618171675</v>
      </c>
      <c r="AF45" s="23">
        <f t="shared" si="7"/>
        <v>186946</v>
      </c>
      <c r="AG45" s="23">
        <f t="shared" si="8"/>
        <v>-12381</v>
      </c>
      <c r="AH45" s="24">
        <f t="shared" si="9"/>
        <v>0.93788598634404774</v>
      </c>
      <c r="AI45" s="20">
        <v>57155</v>
      </c>
      <c r="AJ45" s="20">
        <f t="shared" si="13"/>
        <v>-4007</v>
      </c>
      <c r="AK45" s="22">
        <f t="shared" si="10"/>
        <v>0.93448546483110428</v>
      </c>
      <c r="AL45" s="20">
        <v>40258</v>
      </c>
      <c r="AM45" s="20">
        <f t="shared" si="14"/>
        <v>-21058</v>
      </c>
      <c r="AN45" s="22">
        <f t="shared" si="15"/>
        <v>0.65656598603953287</v>
      </c>
      <c r="AO45" s="20">
        <v>38528</v>
      </c>
      <c r="AP45" s="20">
        <f t="shared" si="16"/>
        <v>-23008</v>
      </c>
      <c r="AQ45" s="22">
        <f t="shared" si="17"/>
        <v>0.62610504420176805</v>
      </c>
      <c r="AR45" s="25">
        <f t="shared" si="18"/>
        <v>322887</v>
      </c>
      <c r="AS45" s="25">
        <f t="shared" si="19"/>
        <v>-60454</v>
      </c>
      <c r="AT45" s="26">
        <f t="shared" si="20"/>
        <v>0.84229706710213625</v>
      </c>
      <c r="AU45" s="20">
        <v>0</v>
      </c>
      <c r="AV45" s="20">
        <f t="shared" si="21"/>
        <v>-60038</v>
      </c>
      <c r="AW45" s="22">
        <f t="shared" si="22"/>
        <v>0</v>
      </c>
      <c r="AX45" s="20">
        <v>38679</v>
      </c>
      <c r="AY45" s="20">
        <f t="shared" si="23"/>
        <v>-15508</v>
      </c>
      <c r="AZ45" s="22">
        <f t="shared" si="24"/>
        <v>0.71380589440271647</v>
      </c>
      <c r="BA45" s="20">
        <v>98020</v>
      </c>
      <c r="BB45" s="20">
        <f t="shared" si="25"/>
        <v>43503</v>
      </c>
      <c r="BC45" s="27">
        <f t="shared" si="26"/>
        <v>1.7979712750151329</v>
      </c>
      <c r="BD45" s="25">
        <f t="shared" si="27"/>
        <v>459586</v>
      </c>
      <c r="BE45" s="25">
        <f t="shared" si="28"/>
        <v>-92497</v>
      </c>
      <c r="BF45" s="26">
        <f t="shared" si="29"/>
        <v>0.83245816299360786</v>
      </c>
      <c r="BG45" s="20">
        <v>59242</v>
      </c>
      <c r="BH45" s="20">
        <f t="shared" si="30"/>
        <v>3084</v>
      </c>
      <c r="BI45" s="27">
        <f t="shared" si="31"/>
        <v>1.0549164856298301</v>
      </c>
      <c r="BJ45" s="20">
        <v>0</v>
      </c>
      <c r="BK45" s="20">
        <f t="shared" si="32"/>
        <v>-55099</v>
      </c>
      <c r="BL45" s="27">
        <f t="shared" si="33"/>
        <v>0</v>
      </c>
      <c r="BM45" s="20">
        <v>13550</v>
      </c>
      <c r="BN45" s="20">
        <f t="shared" si="34"/>
        <v>-50405</v>
      </c>
      <c r="BO45" s="27">
        <f t="shared" si="43"/>
        <v>0.21186771949026659</v>
      </c>
      <c r="BP45" s="47">
        <f t="shared" si="35"/>
        <v>532378</v>
      </c>
      <c r="BQ45" s="25">
        <f t="shared" si="36"/>
        <v>-194917</v>
      </c>
      <c r="BR45" s="42">
        <f t="shared" si="37"/>
        <v>0.73199733258168964</v>
      </c>
      <c r="BS45" s="62">
        <f t="shared" si="38"/>
        <v>228922.54</v>
      </c>
      <c r="BT45" s="49">
        <f t="shared" si="39"/>
        <v>228922.54</v>
      </c>
      <c r="BU45" s="28">
        <f t="shared" si="40"/>
        <v>-61995.459999999992</v>
      </c>
      <c r="BV45" s="31">
        <f t="shared" si="41"/>
        <v>0.78689713252531646</v>
      </c>
    </row>
    <row r="46" spans="1:74" x14ac:dyDescent="0.2">
      <c r="A46" s="19">
        <v>36</v>
      </c>
      <c r="B46" s="19" t="s">
        <v>81</v>
      </c>
      <c r="C46" s="4" t="s">
        <v>82</v>
      </c>
      <c r="D46" s="4" t="s">
        <v>83</v>
      </c>
      <c r="E46" s="4">
        <v>86618101</v>
      </c>
      <c r="F46" s="20"/>
      <c r="G46" s="20">
        <v>117275</v>
      </c>
      <c r="H46" s="20">
        <v>100102</v>
      </c>
      <c r="I46" s="21">
        <f t="shared" si="0"/>
        <v>217377</v>
      </c>
      <c r="J46" s="28">
        <v>124438</v>
      </c>
      <c r="K46" s="20">
        <v>88022</v>
      </c>
      <c r="L46" s="20">
        <v>226300</v>
      </c>
      <c r="M46" s="21">
        <f t="shared" si="11"/>
        <v>656137</v>
      </c>
      <c r="N46" s="20">
        <v>2074</v>
      </c>
      <c r="O46" s="20">
        <v>118036</v>
      </c>
      <c r="P46" s="20">
        <v>222404</v>
      </c>
      <c r="Q46" s="21">
        <f t="shared" si="12"/>
        <v>998651</v>
      </c>
      <c r="R46" s="20">
        <v>0</v>
      </c>
      <c r="S46" s="20">
        <v>95772</v>
      </c>
      <c r="T46" s="20">
        <v>273212</v>
      </c>
      <c r="U46" s="21">
        <f t="shared" si="42"/>
        <v>1367635</v>
      </c>
      <c r="V46" s="28">
        <f t="shared" si="44"/>
        <v>547054</v>
      </c>
      <c r="W46" s="20">
        <v>0</v>
      </c>
      <c r="X46" s="20">
        <f t="shared" si="1"/>
        <v>0</v>
      </c>
      <c r="Y46" s="22" t="e">
        <f t="shared" si="2"/>
        <v>#DIV/0!</v>
      </c>
      <c r="Z46" s="20">
        <v>90495</v>
      </c>
      <c r="AA46" s="20">
        <f t="shared" si="3"/>
        <v>-26780</v>
      </c>
      <c r="AB46" s="22">
        <f t="shared" si="4"/>
        <v>0.77164783628224254</v>
      </c>
      <c r="AC46" s="20">
        <v>204671</v>
      </c>
      <c r="AD46" s="20">
        <f t="shared" si="5"/>
        <v>104569</v>
      </c>
      <c r="AE46" s="22">
        <f t="shared" si="6"/>
        <v>2.0446244830273121</v>
      </c>
      <c r="AF46" s="23">
        <f t="shared" si="7"/>
        <v>295166</v>
      </c>
      <c r="AG46" s="23">
        <f t="shared" si="8"/>
        <v>77789</v>
      </c>
      <c r="AH46" s="24">
        <f t="shared" si="9"/>
        <v>1.3578529467238944</v>
      </c>
      <c r="AI46" s="20">
        <v>86309</v>
      </c>
      <c r="AJ46" s="20">
        <f t="shared" si="13"/>
        <v>-38129</v>
      </c>
      <c r="AK46" s="22">
        <f t="shared" si="10"/>
        <v>0.69359038235908643</v>
      </c>
      <c r="AL46" s="20">
        <v>117050</v>
      </c>
      <c r="AM46" s="20">
        <f t="shared" si="14"/>
        <v>29028</v>
      </c>
      <c r="AN46" s="22">
        <f t="shared" si="15"/>
        <v>1.3297811910658699</v>
      </c>
      <c r="AO46" s="20">
        <v>123799</v>
      </c>
      <c r="AP46" s="20">
        <f t="shared" si="16"/>
        <v>-102501</v>
      </c>
      <c r="AQ46" s="22">
        <f t="shared" si="17"/>
        <v>0.54705700397702162</v>
      </c>
      <c r="AR46" s="25">
        <f t="shared" si="18"/>
        <v>622324</v>
      </c>
      <c r="AS46" s="25">
        <f t="shared" si="19"/>
        <v>-33813</v>
      </c>
      <c r="AT46" s="26">
        <f t="shared" si="20"/>
        <v>0.94846655500299482</v>
      </c>
      <c r="AU46" s="20">
        <v>110245</v>
      </c>
      <c r="AV46" s="20">
        <f t="shared" si="21"/>
        <v>108171</v>
      </c>
      <c r="AW46" s="22">
        <f t="shared" si="22"/>
        <v>53.155737704918032</v>
      </c>
      <c r="AX46" s="20">
        <v>91624</v>
      </c>
      <c r="AY46" s="20">
        <f t="shared" si="23"/>
        <v>-26412</v>
      </c>
      <c r="AZ46" s="22">
        <f t="shared" si="24"/>
        <v>0.77623775797214412</v>
      </c>
      <c r="BA46" s="20">
        <v>125414</v>
      </c>
      <c r="BB46" s="20">
        <f t="shared" si="25"/>
        <v>-96990</v>
      </c>
      <c r="BC46" s="27">
        <f t="shared" si="26"/>
        <v>0.56390172838618013</v>
      </c>
      <c r="BD46" s="25">
        <f t="shared" si="27"/>
        <v>949607</v>
      </c>
      <c r="BE46" s="25">
        <f t="shared" si="28"/>
        <v>-49044</v>
      </c>
      <c r="BF46" s="26">
        <f t="shared" si="29"/>
        <v>0.95088975027311839</v>
      </c>
      <c r="BG46" s="20">
        <v>5520</v>
      </c>
      <c r="BH46" s="20">
        <f t="shared" si="30"/>
        <v>5520</v>
      </c>
      <c r="BI46" s="27" t="e">
        <f t="shared" si="31"/>
        <v>#DIV/0!</v>
      </c>
      <c r="BJ46" s="20">
        <v>206054</v>
      </c>
      <c r="BK46" s="20">
        <f t="shared" si="32"/>
        <v>110282</v>
      </c>
      <c r="BL46" s="27">
        <f t="shared" si="33"/>
        <v>2.1515056592741093</v>
      </c>
      <c r="BM46" s="20">
        <v>154732.41</v>
      </c>
      <c r="BN46" s="20">
        <f t="shared" si="34"/>
        <v>-118479.59</v>
      </c>
      <c r="BO46" s="27">
        <f t="shared" si="43"/>
        <v>0.56634558511339184</v>
      </c>
      <c r="BP46" s="47">
        <f t="shared" si="35"/>
        <v>1315913.4099999999</v>
      </c>
      <c r="BQ46" s="25">
        <f t="shared" si="36"/>
        <v>-51721.590000000084</v>
      </c>
      <c r="BR46" s="42">
        <f t="shared" si="37"/>
        <v>0.96218172977439154</v>
      </c>
      <c r="BS46" s="62">
        <f t="shared" si="38"/>
        <v>565842.7662999999</v>
      </c>
      <c r="BT46" s="49">
        <f t="shared" si="39"/>
        <v>565842.7662999999</v>
      </c>
      <c r="BU46" s="28">
        <f t="shared" si="40"/>
        <v>18788.766299999901</v>
      </c>
      <c r="BV46" s="31">
        <f t="shared" si="41"/>
        <v>1.0343453595074708</v>
      </c>
    </row>
    <row r="47" spans="1:74" x14ac:dyDescent="0.2">
      <c r="A47" s="19">
        <v>37</v>
      </c>
      <c r="B47" s="19" t="s">
        <v>84</v>
      </c>
      <c r="C47" s="4" t="s">
        <v>85</v>
      </c>
      <c r="D47" s="4" t="s">
        <v>83</v>
      </c>
      <c r="E47" s="4">
        <v>86618101</v>
      </c>
      <c r="F47" s="20"/>
      <c r="G47" s="20">
        <v>83739</v>
      </c>
      <c r="H47" s="20">
        <v>166757</v>
      </c>
      <c r="I47" s="21">
        <f t="shared" si="0"/>
        <v>250496</v>
      </c>
      <c r="J47" s="28">
        <v>94249</v>
      </c>
      <c r="K47" s="20">
        <v>99546</v>
      </c>
      <c r="L47" s="20">
        <v>10000</v>
      </c>
      <c r="M47" s="21">
        <f t="shared" si="11"/>
        <v>454291</v>
      </c>
      <c r="N47" s="20">
        <v>98402</v>
      </c>
      <c r="O47" s="20">
        <v>106041</v>
      </c>
      <c r="P47" s="20">
        <v>10000</v>
      </c>
      <c r="Q47" s="21">
        <f t="shared" si="12"/>
        <v>668734</v>
      </c>
      <c r="R47" s="20">
        <v>88800</v>
      </c>
      <c r="S47" s="20">
        <v>90717</v>
      </c>
      <c r="T47" s="20">
        <v>0</v>
      </c>
      <c r="U47" s="21">
        <f t="shared" si="42"/>
        <v>848251</v>
      </c>
      <c r="V47" s="28">
        <f t="shared" si="44"/>
        <v>339300.4</v>
      </c>
      <c r="W47" s="20">
        <v>0</v>
      </c>
      <c r="X47" s="20">
        <f t="shared" si="1"/>
        <v>0</v>
      </c>
      <c r="Y47" s="22" t="e">
        <f t="shared" si="2"/>
        <v>#DIV/0!</v>
      </c>
      <c r="Z47" s="20">
        <v>0</v>
      </c>
      <c r="AA47" s="20">
        <f t="shared" si="3"/>
        <v>-83739</v>
      </c>
      <c r="AB47" s="22">
        <f t="shared" si="4"/>
        <v>0</v>
      </c>
      <c r="AC47" s="20">
        <v>-1456</v>
      </c>
      <c r="AD47" s="20">
        <f t="shared" si="5"/>
        <v>-168213</v>
      </c>
      <c r="AE47" s="22">
        <f t="shared" si="6"/>
        <v>-8.7312676529321103E-3</v>
      </c>
      <c r="AF47" s="23">
        <f t="shared" si="7"/>
        <v>-1456</v>
      </c>
      <c r="AG47" s="23">
        <f t="shared" si="8"/>
        <v>-251952</v>
      </c>
      <c r="AH47" s="24">
        <f t="shared" si="9"/>
        <v>-5.8124680633622888E-3</v>
      </c>
      <c r="AI47" s="20">
        <v>0</v>
      </c>
      <c r="AJ47" s="20">
        <f t="shared" si="13"/>
        <v>-94249</v>
      </c>
      <c r="AK47" s="22">
        <f t="shared" si="10"/>
        <v>0</v>
      </c>
      <c r="AL47" s="20">
        <v>0</v>
      </c>
      <c r="AM47" s="20">
        <f t="shared" si="14"/>
        <v>-99546</v>
      </c>
      <c r="AN47" s="22">
        <f t="shared" si="15"/>
        <v>0</v>
      </c>
      <c r="AO47" s="20">
        <v>0</v>
      </c>
      <c r="AP47" s="20">
        <f t="shared" si="16"/>
        <v>-10000</v>
      </c>
      <c r="AQ47" s="22">
        <f t="shared" si="17"/>
        <v>0</v>
      </c>
      <c r="AR47" s="25">
        <f t="shared" si="18"/>
        <v>-1456</v>
      </c>
      <c r="AS47" s="25">
        <f t="shared" si="19"/>
        <v>-455747</v>
      </c>
      <c r="AT47" s="26">
        <f t="shared" si="20"/>
        <v>-3.2049941557283769E-3</v>
      </c>
      <c r="AU47" s="20">
        <v>0</v>
      </c>
      <c r="AV47" s="20">
        <f t="shared" si="21"/>
        <v>-98402</v>
      </c>
      <c r="AW47" s="22">
        <f t="shared" si="22"/>
        <v>0</v>
      </c>
      <c r="AX47" s="20">
        <v>0</v>
      </c>
      <c r="AY47" s="20">
        <f t="shared" si="23"/>
        <v>-106041</v>
      </c>
      <c r="AZ47" s="22">
        <f t="shared" si="24"/>
        <v>0</v>
      </c>
      <c r="BA47" s="20">
        <v>0</v>
      </c>
      <c r="BB47" s="20">
        <f t="shared" si="25"/>
        <v>-10000</v>
      </c>
      <c r="BC47" s="27">
        <f t="shared" si="26"/>
        <v>0</v>
      </c>
      <c r="BD47" s="25">
        <f t="shared" si="27"/>
        <v>-1456</v>
      </c>
      <c r="BE47" s="25">
        <f t="shared" si="28"/>
        <v>-670190</v>
      </c>
      <c r="BF47" s="26">
        <f t="shared" si="29"/>
        <v>-2.1772483528577878E-3</v>
      </c>
      <c r="BG47" s="20">
        <v>0</v>
      </c>
      <c r="BH47" s="20">
        <f t="shared" si="30"/>
        <v>-88800</v>
      </c>
      <c r="BI47" s="27">
        <f t="shared" si="31"/>
        <v>0</v>
      </c>
      <c r="BJ47" s="20">
        <v>0</v>
      </c>
      <c r="BK47" s="20">
        <f t="shared" si="32"/>
        <v>-90717</v>
      </c>
      <c r="BL47" s="27">
        <f t="shared" si="33"/>
        <v>0</v>
      </c>
      <c r="BM47" s="20">
        <v>0</v>
      </c>
      <c r="BN47" s="20">
        <f t="shared" si="34"/>
        <v>0</v>
      </c>
      <c r="BO47" s="27" t="e">
        <f t="shared" si="43"/>
        <v>#DIV/0!</v>
      </c>
      <c r="BP47" s="47">
        <f t="shared" si="35"/>
        <v>-1456</v>
      </c>
      <c r="BQ47" s="25">
        <f t="shared" si="36"/>
        <v>-849707</v>
      </c>
      <c r="BR47" s="42">
        <f t="shared" si="37"/>
        <v>-1.7164730722392311E-3</v>
      </c>
      <c r="BS47" s="62">
        <f t="shared" si="38"/>
        <v>-626.08000000000004</v>
      </c>
      <c r="BT47" s="49">
        <f t="shared" si="39"/>
        <v>-626.08000000000004</v>
      </c>
      <c r="BU47" s="28">
        <f t="shared" si="40"/>
        <v>-339926.48000000004</v>
      </c>
      <c r="BV47" s="31">
        <f t="shared" si="41"/>
        <v>-1.8452085526571734E-3</v>
      </c>
    </row>
    <row r="48" spans="1:74" x14ac:dyDescent="0.2">
      <c r="A48" s="19">
        <v>38</v>
      </c>
      <c r="B48" s="19" t="s">
        <v>86</v>
      </c>
      <c r="C48" s="4" t="s">
        <v>87</v>
      </c>
      <c r="D48" s="4" t="s">
        <v>88</v>
      </c>
      <c r="E48" s="4">
        <v>86618101</v>
      </c>
      <c r="F48" s="20"/>
      <c r="G48" s="20">
        <v>34719</v>
      </c>
      <c r="H48" s="20">
        <v>38263</v>
      </c>
      <c r="I48" s="21">
        <f t="shared" si="0"/>
        <v>72982</v>
      </c>
      <c r="J48" s="28">
        <v>34784</v>
      </c>
      <c r="K48" s="20">
        <v>55708</v>
      </c>
      <c r="L48" s="20">
        <v>37940</v>
      </c>
      <c r="M48" s="21">
        <f t="shared" si="11"/>
        <v>201414</v>
      </c>
      <c r="N48" s="20">
        <v>38904</v>
      </c>
      <c r="O48" s="20">
        <v>47422</v>
      </c>
      <c r="P48" s="20">
        <v>52458</v>
      </c>
      <c r="Q48" s="21">
        <f t="shared" si="12"/>
        <v>340198</v>
      </c>
      <c r="R48" s="20">
        <v>29568</v>
      </c>
      <c r="S48" s="20">
        <v>41892</v>
      </c>
      <c r="T48" s="20">
        <v>70893</v>
      </c>
      <c r="U48" s="21">
        <f t="shared" si="42"/>
        <v>482551</v>
      </c>
      <c r="V48" s="28">
        <f t="shared" si="44"/>
        <v>193020.4</v>
      </c>
      <c r="W48" s="20">
        <v>0</v>
      </c>
      <c r="X48" s="20">
        <f t="shared" si="1"/>
        <v>0</v>
      </c>
      <c r="Y48" s="22" t="e">
        <f t="shared" si="2"/>
        <v>#DIV/0!</v>
      </c>
      <c r="Z48" s="20">
        <v>20998</v>
      </c>
      <c r="AA48" s="20">
        <f t="shared" si="3"/>
        <v>-13721</v>
      </c>
      <c r="AB48" s="22">
        <f t="shared" si="4"/>
        <v>0.60479852530314815</v>
      </c>
      <c r="AC48" s="20">
        <v>27015</v>
      </c>
      <c r="AD48" s="20">
        <f t="shared" si="5"/>
        <v>-11248</v>
      </c>
      <c r="AE48" s="22">
        <f t="shared" si="6"/>
        <v>0.70603455034890106</v>
      </c>
      <c r="AF48" s="23">
        <f t="shared" si="7"/>
        <v>48013</v>
      </c>
      <c r="AG48" s="23">
        <f t="shared" si="8"/>
        <v>-24969</v>
      </c>
      <c r="AH48" s="24">
        <f t="shared" si="9"/>
        <v>0.65787454440821025</v>
      </c>
      <c r="AI48" s="20">
        <v>27106</v>
      </c>
      <c r="AJ48" s="20">
        <f t="shared" si="13"/>
        <v>-7678</v>
      </c>
      <c r="AK48" s="22">
        <f t="shared" si="10"/>
        <v>0.77926632934682616</v>
      </c>
      <c r="AL48" s="20">
        <v>18564</v>
      </c>
      <c r="AM48" s="20">
        <f t="shared" si="14"/>
        <v>-37144</v>
      </c>
      <c r="AN48" s="22">
        <f t="shared" si="15"/>
        <v>0.3332375960364759</v>
      </c>
      <c r="AO48" s="20">
        <v>42116</v>
      </c>
      <c r="AP48" s="20">
        <f t="shared" si="16"/>
        <v>4176</v>
      </c>
      <c r="AQ48" s="22">
        <f t="shared" si="17"/>
        <v>1.1100685292567212</v>
      </c>
      <c r="AR48" s="25">
        <f t="shared" si="18"/>
        <v>135799</v>
      </c>
      <c r="AS48" s="25">
        <f t="shared" si="19"/>
        <v>-65615</v>
      </c>
      <c r="AT48" s="26">
        <f t="shared" si="20"/>
        <v>0.67422820657948301</v>
      </c>
      <c r="AU48" s="20">
        <v>5590</v>
      </c>
      <c r="AV48" s="20">
        <f t="shared" si="21"/>
        <v>-33314</v>
      </c>
      <c r="AW48" s="22">
        <f t="shared" si="22"/>
        <v>0.14368702447049148</v>
      </c>
      <c r="AX48" s="20">
        <v>28945</v>
      </c>
      <c r="AY48" s="20">
        <f t="shared" si="23"/>
        <v>-18477</v>
      </c>
      <c r="AZ48" s="22">
        <f t="shared" si="24"/>
        <v>0.61037071401459242</v>
      </c>
      <c r="BA48" s="20">
        <v>23310</v>
      </c>
      <c r="BB48" s="20">
        <f t="shared" si="25"/>
        <v>-29148</v>
      </c>
      <c r="BC48" s="27">
        <f t="shared" si="26"/>
        <v>0.44435548438750999</v>
      </c>
      <c r="BD48" s="25">
        <f t="shared" si="27"/>
        <v>193644</v>
      </c>
      <c r="BE48" s="25">
        <f t="shared" si="28"/>
        <v>-146554</v>
      </c>
      <c r="BF48" s="26">
        <f t="shared" si="29"/>
        <v>0.56920969553025003</v>
      </c>
      <c r="BG48" s="20">
        <v>15154</v>
      </c>
      <c r="BH48" s="20">
        <f t="shared" si="30"/>
        <v>-14414</v>
      </c>
      <c r="BI48" s="27">
        <f t="shared" si="31"/>
        <v>0.51251352813852813</v>
      </c>
      <c r="BJ48" s="20">
        <v>13378</v>
      </c>
      <c r="BK48" s="20">
        <f t="shared" si="32"/>
        <v>-28514</v>
      </c>
      <c r="BL48" s="27">
        <f t="shared" si="33"/>
        <v>0.31934498233552944</v>
      </c>
      <c r="BM48" s="20">
        <v>62091.82</v>
      </c>
      <c r="BN48" s="20">
        <f t="shared" si="34"/>
        <v>-8801.18</v>
      </c>
      <c r="BO48" s="27">
        <f t="shared" si="43"/>
        <v>0.87585262296700661</v>
      </c>
      <c r="BP48" s="47">
        <f t="shared" si="35"/>
        <v>284267.82</v>
      </c>
      <c r="BQ48" s="25">
        <f t="shared" si="36"/>
        <v>-198283.18</v>
      </c>
      <c r="BR48" s="42">
        <f t="shared" si="37"/>
        <v>0.58909383671363236</v>
      </c>
      <c r="BS48" s="62">
        <f t="shared" si="38"/>
        <v>122235.1626</v>
      </c>
      <c r="BT48" s="49">
        <f t="shared" si="39"/>
        <v>122235.1626</v>
      </c>
      <c r="BU48" s="28">
        <f t="shared" si="40"/>
        <v>-70785.237399999998</v>
      </c>
      <c r="BV48" s="31">
        <f t="shared" si="41"/>
        <v>0.63327587446715472</v>
      </c>
    </row>
    <row r="49" spans="1:74" x14ac:dyDescent="0.2">
      <c r="A49" s="19">
        <v>39</v>
      </c>
      <c r="B49" s="19" t="s">
        <v>89</v>
      </c>
      <c r="C49" s="4" t="s">
        <v>90</v>
      </c>
      <c r="D49" s="4" t="s">
        <v>83</v>
      </c>
      <c r="E49" s="4">
        <v>86618101</v>
      </c>
      <c r="F49" s="20">
        <v>39102</v>
      </c>
      <c r="G49" s="20">
        <v>23275.01</v>
      </c>
      <c r="H49" s="20">
        <v>81036</v>
      </c>
      <c r="I49" s="21">
        <f t="shared" si="0"/>
        <v>143413.01</v>
      </c>
      <c r="J49" s="28">
        <v>40430</v>
      </c>
      <c r="K49" s="20">
        <v>0</v>
      </c>
      <c r="L49" s="20">
        <v>40438</v>
      </c>
      <c r="M49" s="21">
        <f t="shared" si="11"/>
        <v>224281.01</v>
      </c>
      <c r="N49" s="20">
        <v>40089</v>
      </c>
      <c r="O49" s="20">
        <v>78507</v>
      </c>
      <c r="P49" s="20">
        <v>46124</v>
      </c>
      <c r="Q49" s="21">
        <f t="shared" si="12"/>
        <v>389001.01</v>
      </c>
      <c r="R49" s="20">
        <v>55051</v>
      </c>
      <c r="S49" s="20">
        <v>66727</v>
      </c>
      <c r="T49" s="20">
        <v>163724</v>
      </c>
      <c r="U49" s="21">
        <f t="shared" si="42"/>
        <v>674503.01</v>
      </c>
      <c r="V49" s="28">
        <f t="shared" si="44"/>
        <v>269801.20399999997</v>
      </c>
      <c r="W49" s="20">
        <v>6658</v>
      </c>
      <c r="X49" s="20">
        <f t="shared" si="1"/>
        <v>-32444</v>
      </c>
      <c r="Y49" s="22">
        <f t="shared" si="2"/>
        <v>0.17027262032632601</v>
      </c>
      <c r="Z49" s="20">
        <v>86628</v>
      </c>
      <c r="AA49" s="20">
        <f t="shared" si="3"/>
        <v>63352.990000000005</v>
      </c>
      <c r="AB49" s="22">
        <f t="shared" si="4"/>
        <v>3.7219318058295143</v>
      </c>
      <c r="AC49" s="20">
        <v>165930</v>
      </c>
      <c r="AD49" s="20">
        <f t="shared" si="5"/>
        <v>84894</v>
      </c>
      <c r="AE49" s="22">
        <f t="shared" si="6"/>
        <v>2.0476084703094921</v>
      </c>
      <c r="AF49" s="23">
        <f t="shared" si="7"/>
        <v>259216</v>
      </c>
      <c r="AG49" s="23">
        <f t="shared" si="8"/>
        <v>115802.98999999999</v>
      </c>
      <c r="AH49" s="24">
        <f t="shared" si="9"/>
        <v>1.8074789727933329</v>
      </c>
      <c r="AI49" s="20">
        <v>1107</v>
      </c>
      <c r="AJ49" s="20">
        <f t="shared" si="13"/>
        <v>-39323</v>
      </c>
      <c r="AK49" s="22">
        <f t="shared" si="10"/>
        <v>2.7380657927281723E-2</v>
      </c>
      <c r="AL49" s="20">
        <v>88499</v>
      </c>
      <c r="AM49" s="20">
        <f t="shared" si="14"/>
        <v>88499</v>
      </c>
      <c r="AN49" s="22" t="e">
        <f t="shared" si="15"/>
        <v>#DIV/0!</v>
      </c>
      <c r="AO49" s="20">
        <v>177263</v>
      </c>
      <c r="AP49" s="20">
        <f t="shared" si="16"/>
        <v>136825</v>
      </c>
      <c r="AQ49" s="22">
        <f t="shared" si="17"/>
        <v>4.3835748553340919</v>
      </c>
      <c r="AR49" s="25">
        <f t="shared" si="18"/>
        <v>526085</v>
      </c>
      <c r="AS49" s="25">
        <f t="shared" si="19"/>
        <v>301803.99</v>
      </c>
      <c r="AT49" s="26">
        <f t="shared" si="20"/>
        <v>2.3456511097395181</v>
      </c>
      <c r="AU49" s="20">
        <v>1704</v>
      </c>
      <c r="AV49" s="20">
        <f t="shared" si="21"/>
        <v>-38385</v>
      </c>
      <c r="AW49" s="22">
        <f t="shared" si="22"/>
        <v>4.2505425428421763E-2</v>
      </c>
      <c r="AX49" s="20">
        <v>90337</v>
      </c>
      <c r="AY49" s="20">
        <f t="shared" si="23"/>
        <v>11830</v>
      </c>
      <c r="AZ49" s="22">
        <f t="shared" si="24"/>
        <v>1.1506871998675277</v>
      </c>
      <c r="BA49" s="20">
        <v>164898</v>
      </c>
      <c r="BB49" s="20">
        <f t="shared" si="25"/>
        <v>118774</v>
      </c>
      <c r="BC49" s="27">
        <f t="shared" si="26"/>
        <v>3.5751018992281676</v>
      </c>
      <c r="BD49" s="25">
        <f t="shared" si="27"/>
        <v>783024</v>
      </c>
      <c r="BE49" s="25">
        <f t="shared" si="28"/>
        <v>394022.99</v>
      </c>
      <c r="BF49" s="26">
        <f t="shared" si="29"/>
        <v>2.0129099407736755</v>
      </c>
      <c r="BG49" s="20">
        <v>0</v>
      </c>
      <c r="BH49" s="20">
        <f t="shared" si="30"/>
        <v>-55051</v>
      </c>
      <c r="BI49" s="27">
        <f t="shared" si="31"/>
        <v>0</v>
      </c>
      <c r="BJ49" s="20">
        <v>216643</v>
      </c>
      <c r="BK49" s="20">
        <f t="shared" si="32"/>
        <v>149916</v>
      </c>
      <c r="BL49" s="27">
        <f t="shared" si="33"/>
        <v>3.2467067304089801</v>
      </c>
      <c r="BM49" s="20">
        <v>94746</v>
      </c>
      <c r="BN49" s="20">
        <f t="shared" si="34"/>
        <v>-68978</v>
      </c>
      <c r="BO49" s="27">
        <f t="shared" si="43"/>
        <v>0.57869341086218273</v>
      </c>
      <c r="BP49" s="47">
        <f t="shared" si="35"/>
        <v>1094413</v>
      </c>
      <c r="BQ49" s="25">
        <f t="shared" si="36"/>
        <v>419909.99</v>
      </c>
      <c r="BR49" s="42">
        <f t="shared" si="37"/>
        <v>1.6225472440812383</v>
      </c>
      <c r="BS49" s="62">
        <f t="shared" si="38"/>
        <v>470597.59</v>
      </c>
      <c r="BT49" s="49">
        <f t="shared" si="39"/>
        <v>470597.59</v>
      </c>
      <c r="BU49" s="28">
        <f t="shared" si="40"/>
        <v>200796.38600000006</v>
      </c>
      <c r="BV49" s="31">
        <f t="shared" si="41"/>
        <v>1.7442382873873317</v>
      </c>
    </row>
    <row r="50" spans="1:74" x14ac:dyDescent="0.2">
      <c r="A50" s="19">
        <v>40</v>
      </c>
      <c r="B50" s="19" t="s">
        <v>91</v>
      </c>
      <c r="C50" s="4" t="s">
        <v>92</v>
      </c>
      <c r="D50" s="4" t="s">
        <v>83</v>
      </c>
      <c r="E50" s="4">
        <v>86618101</v>
      </c>
      <c r="F50" s="20">
        <v>15689</v>
      </c>
      <c r="G50" s="20">
        <v>14172</v>
      </c>
      <c r="H50" s="20">
        <v>92730</v>
      </c>
      <c r="I50" s="21">
        <f t="shared" si="0"/>
        <v>122591</v>
      </c>
      <c r="J50" s="28">
        <v>10346</v>
      </c>
      <c r="K50" s="20">
        <v>0</v>
      </c>
      <c r="L50" s="20">
        <v>13999</v>
      </c>
      <c r="M50" s="21">
        <f t="shared" si="11"/>
        <v>146936</v>
      </c>
      <c r="N50" s="20">
        <v>14397</v>
      </c>
      <c r="O50" s="20">
        <v>12268</v>
      </c>
      <c r="P50" s="20">
        <v>18927</v>
      </c>
      <c r="Q50" s="21">
        <f t="shared" si="12"/>
        <v>192528</v>
      </c>
      <c r="R50" s="20">
        <v>13976</v>
      </c>
      <c r="S50" s="20">
        <v>14687</v>
      </c>
      <c r="T50" s="20">
        <v>31327</v>
      </c>
      <c r="U50" s="21">
        <f t="shared" si="42"/>
        <v>252518</v>
      </c>
      <c r="V50" s="28">
        <f t="shared" si="44"/>
        <v>101007.2</v>
      </c>
      <c r="W50" s="20">
        <v>0</v>
      </c>
      <c r="X50" s="20">
        <f t="shared" si="1"/>
        <v>-15689</v>
      </c>
      <c r="Y50" s="22">
        <f t="shared" si="2"/>
        <v>0</v>
      </c>
      <c r="Z50" s="20">
        <v>60360</v>
      </c>
      <c r="AA50" s="20">
        <f t="shared" si="3"/>
        <v>46188</v>
      </c>
      <c r="AB50" s="22">
        <f t="shared" si="4"/>
        <v>4.259102455546147</v>
      </c>
      <c r="AC50" s="20">
        <v>18663</v>
      </c>
      <c r="AD50" s="20">
        <f t="shared" si="5"/>
        <v>-74067</v>
      </c>
      <c r="AE50" s="22">
        <f t="shared" si="6"/>
        <v>0.20126172759624716</v>
      </c>
      <c r="AF50" s="23">
        <f t="shared" si="7"/>
        <v>79023</v>
      </c>
      <c r="AG50" s="23">
        <f t="shared" si="8"/>
        <v>-43568</v>
      </c>
      <c r="AH50" s="24">
        <f t="shared" si="9"/>
        <v>0.64460686347284879</v>
      </c>
      <c r="AI50" s="20">
        <v>1798</v>
      </c>
      <c r="AJ50" s="20">
        <f t="shared" si="13"/>
        <v>-8548</v>
      </c>
      <c r="AK50" s="22">
        <f t="shared" si="10"/>
        <v>0.17378697080997488</v>
      </c>
      <c r="AL50" s="20">
        <v>9082</v>
      </c>
      <c r="AM50" s="20">
        <f t="shared" si="14"/>
        <v>9082</v>
      </c>
      <c r="AN50" s="22" t="e">
        <f t="shared" si="15"/>
        <v>#DIV/0!</v>
      </c>
      <c r="AO50" s="20">
        <v>20358.5</v>
      </c>
      <c r="AP50" s="20">
        <f t="shared" si="16"/>
        <v>6359.5</v>
      </c>
      <c r="AQ50" s="22">
        <f t="shared" si="17"/>
        <v>1.4542824487463391</v>
      </c>
      <c r="AR50" s="25">
        <f t="shared" si="18"/>
        <v>110261.5</v>
      </c>
      <c r="AS50" s="25">
        <f t="shared" si="19"/>
        <v>-36674.5</v>
      </c>
      <c r="AT50" s="26">
        <f t="shared" si="20"/>
        <v>0.75040493820438825</v>
      </c>
      <c r="AU50" s="20">
        <v>0</v>
      </c>
      <c r="AV50" s="20">
        <f t="shared" si="21"/>
        <v>-14397</v>
      </c>
      <c r="AW50" s="22">
        <f t="shared" si="22"/>
        <v>0</v>
      </c>
      <c r="AX50" s="20">
        <v>7905</v>
      </c>
      <c r="AY50" s="20">
        <f t="shared" si="23"/>
        <v>-4363</v>
      </c>
      <c r="AZ50" s="22">
        <f t="shared" si="24"/>
        <v>0.64435930877078573</v>
      </c>
      <c r="BA50" s="20">
        <v>23162</v>
      </c>
      <c r="BB50" s="20">
        <f t="shared" si="25"/>
        <v>4235</v>
      </c>
      <c r="BC50" s="27">
        <f t="shared" si="26"/>
        <v>1.2237544248956518</v>
      </c>
      <c r="BD50" s="25">
        <f t="shared" si="27"/>
        <v>141328.5</v>
      </c>
      <c r="BE50" s="25">
        <f t="shared" si="28"/>
        <v>-51199.5</v>
      </c>
      <c r="BF50" s="26">
        <f t="shared" si="29"/>
        <v>0.73406725255547245</v>
      </c>
      <c r="BG50" s="20">
        <v>0</v>
      </c>
      <c r="BH50" s="20">
        <f t="shared" si="30"/>
        <v>-13976</v>
      </c>
      <c r="BI50" s="27">
        <f t="shared" si="31"/>
        <v>0</v>
      </c>
      <c r="BJ50" s="20">
        <v>11306</v>
      </c>
      <c r="BK50" s="20">
        <f t="shared" si="32"/>
        <v>-3381</v>
      </c>
      <c r="BL50" s="27">
        <f t="shared" si="33"/>
        <v>0.76979641860148429</v>
      </c>
      <c r="BM50" s="20">
        <v>16731</v>
      </c>
      <c r="BN50" s="20">
        <f t="shared" si="34"/>
        <v>-14596</v>
      </c>
      <c r="BO50" s="27">
        <f t="shared" si="43"/>
        <v>0.53407603664570502</v>
      </c>
      <c r="BP50" s="47">
        <f t="shared" si="35"/>
        <v>169365.5</v>
      </c>
      <c r="BQ50" s="25">
        <f t="shared" si="36"/>
        <v>-83152.5</v>
      </c>
      <c r="BR50" s="42">
        <f t="shared" si="37"/>
        <v>0.6707066426947782</v>
      </c>
      <c r="BS50" s="62">
        <f t="shared" si="38"/>
        <v>72827.164999999994</v>
      </c>
      <c r="BT50" s="49">
        <f t="shared" si="39"/>
        <v>72827.164999999994</v>
      </c>
      <c r="BU50" s="28">
        <f t="shared" si="40"/>
        <v>-28180.035000000003</v>
      </c>
      <c r="BV50" s="31">
        <f t="shared" si="41"/>
        <v>0.72100964089688646</v>
      </c>
    </row>
    <row r="51" spans="1:74" x14ac:dyDescent="0.2">
      <c r="A51" s="19">
        <v>41</v>
      </c>
      <c r="B51" s="19" t="s">
        <v>93</v>
      </c>
      <c r="C51" s="4" t="s">
        <v>94</v>
      </c>
      <c r="D51" s="4" t="s">
        <v>83</v>
      </c>
      <c r="E51" s="4">
        <v>86618101</v>
      </c>
      <c r="F51" s="20"/>
      <c r="G51" s="20">
        <v>61683</v>
      </c>
      <c r="H51" s="20">
        <v>56695</v>
      </c>
      <c r="I51" s="21">
        <f t="shared" si="0"/>
        <v>118378</v>
      </c>
      <c r="J51" s="28">
        <v>59910</v>
      </c>
      <c r="K51" s="20">
        <v>87603</v>
      </c>
      <c r="L51" s="20">
        <v>148233</v>
      </c>
      <c r="M51" s="21">
        <f t="shared" si="11"/>
        <v>414124</v>
      </c>
      <c r="N51" s="20">
        <v>62024</v>
      </c>
      <c r="O51" s="20">
        <v>68199</v>
      </c>
      <c r="P51" s="20">
        <v>27699</v>
      </c>
      <c r="Q51" s="21">
        <f t="shared" si="12"/>
        <v>572046</v>
      </c>
      <c r="R51" s="20">
        <v>82820</v>
      </c>
      <c r="S51" s="20">
        <v>68739</v>
      </c>
      <c r="T51" s="20">
        <v>155847</v>
      </c>
      <c r="U51" s="21">
        <f t="shared" si="42"/>
        <v>879452</v>
      </c>
      <c r="V51" s="28">
        <f t="shared" si="44"/>
        <v>351780.8</v>
      </c>
      <c r="W51" s="20">
        <v>0</v>
      </c>
      <c r="X51" s="20">
        <f t="shared" si="1"/>
        <v>0</v>
      </c>
      <c r="Y51" s="22" t="e">
        <f t="shared" si="2"/>
        <v>#DIV/0!</v>
      </c>
      <c r="Z51" s="20">
        <v>53953</v>
      </c>
      <c r="AA51" s="20">
        <f t="shared" si="3"/>
        <v>-7730</v>
      </c>
      <c r="AB51" s="22">
        <f t="shared" si="4"/>
        <v>0.87468184102589042</v>
      </c>
      <c r="AC51" s="20">
        <v>58418</v>
      </c>
      <c r="AD51" s="20">
        <f t="shared" si="5"/>
        <v>1723</v>
      </c>
      <c r="AE51" s="22">
        <f t="shared" si="6"/>
        <v>1.0303906870094364</v>
      </c>
      <c r="AF51" s="23">
        <f t="shared" si="7"/>
        <v>112371</v>
      </c>
      <c r="AG51" s="23">
        <f t="shared" si="8"/>
        <v>-6007</v>
      </c>
      <c r="AH51" s="24">
        <f t="shared" si="9"/>
        <v>0.94925577387690285</v>
      </c>
      <c r="AI51" s="20">
        <v>70005</v>
      </c>
      <c r="AJ51" s="20">
        <f t="shared" si="13"/>
        <v>10095</v>
      </c>
      <c r="AK51" s="22">
        <f t="shared" si="10"/>
        <v>1.1685027541311968</v>
      </c>
      <c r="AL51" s="20">
        <v>101780</v>
      </c>
      <c r="AM51" s="20">
        <f t="shared" si="14"/>
        <v>14177</v>
      </c>
      <c r="AN51" s="22">
        <f t="shared" si="15"/>
        <v>1.1618323573393605</v>
      </c>
      <c r="AO51" s="20">
        <v>92437</v>
      </c>
      <c r="AP51" s="20">
        <f t="shared" si="16"/>
        <v>-55796</v>
      </c>
      <c r="AQ51" s="22">
        <f t="shared" si="17"/>
        <v>0.62359258734559786</v>
      </c>
      <c r="AR51" s="25">
        <f t="shared" si="18"/>
        <v>376593</v>
      </c>
      <c r="AS51" s="25">
        <f t="shared" si="19"/>
        <v>-37531</v>
      </c>
      <c r="AT51" s="26">
        <f t="shared" si="20"/>
        <v>0.90937255508012094</v>
      </c>
      <c r="AU51" s="20">
        <v>87941</v>
      </c>
      <c r="AV51" s="20">
        <f t="shared" si="21"/>
        <v>25917</v>
      </c>
      <c r="AW51" s="22">
        <f t="shared" si="22"/>
        <v>1.4178543789500839</v>
      </c>
      <c r="AX51" s="20">
        <v>16965</v>
      </c>
      <c r="AY51" s="20">
        <f t="shared" si="23"/>
        <v>-51234</v>
      </c>
      <c r="AZ51" s="22">
        <f t="shared" si="24"/>
        <v>0.24875731315708441</v>
      </c>
      <c r="BA51" s="20">
        <v>24705</v>
      </c>
      <c r="BB51" s="20">
        <f t="shared" si="25"/>
        <v>-2994</v>
      </c>
      <c r="BC51" s="27">
        <f t="shared" si="26"/>
        <v>0.89190945521498977</v>
      </c>
      <c r="BD51" s="25">
        <f t="shared" si="27"/>
        <v>506204</v>
      </c>
      <c r="BE51" s="25">
        <f t="shared" si="28"/>
        <v>-65842</v>
      </c>
      <c r="BF51" s="26">
        <f t="shared" si="29"/>
        <v>0.88490086461578266</v>
      </c>
      <c r="BG51" s="20">
        <v>50610</v>
      </c>
      <c r="BH51" s="20">
        <f t="shared" si="30"/>
        <v>-32210</v>
      </c>
      <c r="BI51" s="27">
        <f t="shared" si="31"/>
        <v>0.61108427915962327</v>
      </c>
      <c r="BJ51" s="20">
        <v>64294</v>
      </c>
      <c r="BK51" s="20">
        <f t="shared" si="32"/>
        <v>-4445</v>
      </c>
      <c r="BL51" s="27">
        <f t="shared" si="33"/>
        <v>0.93533510816276055</v>
      </c>
      <c r="BM51" s="20">
        <v>182978</v>
      </c>
      <c r="BN51" s="20">
        <f t="shared" si="34"/>
        <v>27131</v>
      </c>
      <c r="BO51" s="27">
        <f t="shared" si="43"/>
        <v>1.1740874062381694</v>
      </c>
      <c r="BP51" s="47">
        <f t="shared" si="35"/>
        <v>804086</v>
      </c>
      <c r="BQ51" s="25">
        <f t="shared" si="36"/>
        <v>-75366</v>
      </c>
      <c r="BR51" s="42">
        <f t="shared" si="37"/>
        <v>0.91430345260457646</v>
      </c>
      <c r="BS51" s="62">
        <f t="shared" si="38"/>
        <v>345756.98</v>
      </c>
      <c r="BT51" s="49">
        <f t="shared" si="39"/>
        <v>345756.98</v>
      </c>
      <c r="BU51" s="28">
        <f t="shared" si="40"/>
        <v>-6023.820000000007</v>
      </c>
      <c r="BV51" s="31">
        <f t="shared" si="41"/>
        <v>0.98287621154991966</v>
      </c>
    </row>
    <row r="52" spans="1:74" x14ac:dyDescent="0.2">
      <c r="A52" s="19">
        <v>42</v>
      </c>
      <c r="B52" s="19" t="s">
        <v>95</v>
      </c>
      <c r="C52" s="4" t="s">
        <v>96</v>
      </c>
      <c r="D52" s="4" t="s">
        <v>83</v>
      </c>
      <c r="E52" s="4">
        <v>86618101</v>
      </c>
      <c r="F52" s="20"/>
      <c r="G52" s="20">
        <v>79359</v>
      </c>
      <c r="H52" s="20">
        <v>101929</v>
      </c>
      <c r="I52" s="21">
        <f t="shared" si="0"/>
        <v>181288</v>
      </c>
      <c r="J52" s="28">
        <v>71223</v>
      </c>
      <c r="K52" s="20">
        <v>78743</v>
      </c>
      <c r="L52" s="20">
        <v>109459</v>
      </c>
      <c r="M52" s="21">
        <f t="shared" si="11"/>
        <v>440713</v>
      </c>
      <c r="N52" s="20">
        <v>109146</v>
      </c>
      <c r="O52" s="20">
        <v>56482</v>
      </c>
      <c r="P52" s="20">
        <v>74252</v>
      </c>
      <c r="Q52" s="21">
        <f t="shared" si="12"/>
        <v>680593</v>
      </c>
      <c r="R52" s="20">
        <v>76619</v>
      </c>
      <c r="S52" s="20">
        <v>79820</v>
      </c>
      <c r="T52" s="20">
        <v>193696</v>
      </c>
      <c r="U52" s="21">
        <f t="shared" si="42"/>
        <v>1030728</v>
      </c>
      <c r="V52" s="28">
        <f t="shared" si="44"/>
        <v>412291.2</v>
      </c>
      <c r="W52" s="20">
        <v>0</v>
      </c>
      <c r="X52" s="20">
        <f t="shared" si="1"/>
        <v>0</v>
      </c>
      <c r="Y52" s="22" t="e">
        <f t="shared" si="2"/>
        <v>#DIV/0!</v>
      </c>
      <c r="Z52" s="20">
        <v>81418</v>
      </c>
      <c r="AA52" s="20">
        <f t="shared" si="3"/>
        <v>2059</v>
      </c>
      <c r="AB52" s="22">
        <f t="shared" si="4"/>
        <v>1.0259453874166762</v>
      </c>
      <c r="AC52" s="20">
        <v>85709</v>
      </c>
      <c r="AD52" s="20">
        <f t="shared" si="5"/>
        <v>-16220</v>
      </c>
      <c r="AE52" s="22">
        <f t="shared" si="6"/>
        <v>0.84086962493500372</v>
      </c>
      <c r="AF52" s="23">
        <f t="shared" si="7"/>
        <v>167127</v>
      </c>
      <c r="AG52" s="23">
        <f t="shared" si="8"/>
        <v>-14161</v>
      </c>
      <c r="AH52" s="24">
        <f t="shared" si="9"/>
        <v>0.92188672168042007</v>
      </c>
      <c r="AI52" s="20">
        <v>76382</v>
      </c>
      <c r="AJ52" s="20">
        <f t="shared" si="13"/>
        <v>5159</v>
      </c>
      <c r="AK52" s="22">
        <f t="shared" si="10"/>
        <v>1.0724344663942826</v>
      </c>
      <c r="AL52" s="20">
        <v>94126</v>
      </c>
      <c r="AM52" s="20">
        <f t="shared" si="14"/>
        <v>15383</v>
      </c>
      <c r="AN52" s="22">
        <f t="shared" si="15"/>
        <v>1.1953570476105813</v>
      </c>
      <c r="AO52" s="20">
        <v>85212</v>
      </c>
      <c r="AP52" s="20">
        <f t="shared" si="16"/>
        <v>-24247</v>
      </c>
      <c r="AQ52" s="22">
        <f t="shared" si="17"/>
        <v>0.7784832677075435</v>
      </c>
      <c r="AR52" s="25">
        <f t="shared" si="18"/>
        <v>422847</v>
      </c>
      <c r="AS52" s="25">
        <f t="shared" si="19"/>
        <v>-17866</v>
      </c>
      <c r="AT52" s="26">
        <f t="shared" si="20"/>
        <v>0.95946114591582277</v>
      </c>
      <c r="AU52" s="20">
        <v>114060</v>
      </c>
      <c r="AV52" s="20">
        <f t="shared" si="21"/>
        <v>4914</v>
      </c>
      <c r="AW52" s="22">
        <f t="shared" si="22"/>
        <v>1.0450222637568027</v>
      </c>
      <c r="AX52" s="20">
        <v>63016</v>
      </c>
      <c r="AY52" s="20">
        <f t="shared" si="23"/>
        <v>6534</v>
      </c>
      <c r="AZ52" s="22">
        <f t="shared" si="24"/>
        <v>1.1156828724195318</v>
      </c>
      <c r="BA52" s="20">
        <v>61263</v>
      </c>
      <c r="BB52" s="20">
        <f t="shared" si="25"/>
        <v>-12989</v>
      </c>
      <c r="BC52" s="27">
        <f t="shared" si="26"/>
        <v>0.82506868501858532</v>
      </c>
      <c r="BD52" s="25">
        <f t="shared" si="27"/>
        <v>661186</v>
      </c>
      <c r="BE52" s="25">
        <f t="shared" si="28"/>
        <v>-19407</v>
      </c>
      <c r="BF52" s="26">
        <f t="shared" si="29"/>
        <v>0.97148516073482982</v>
      </c>
      <c r="BG52" s="20">
        <v>74325</v>
      </c>
      <c r="BH52" s="20">
        <f t="shared" si="30"/>
        <v>-2294</v>
      </c>
      <c r="BI52" s="27">
        <f t="shared" si="31"/>
        <v>0.97005964577976744</v>
      </c>
      <c r="BJ52" s="20">
        <v>108682</v>
      </c>
      <c r="BK52" s="20">
        <f t="shared" si="32"/>
        <v>28862</v>
      </c>
      <c r="BL52" s="27">
        <f t="shared" si="33"/>
        <v>1.3615885742921574</v>
      </c>
      <c r="BM52" s="20">
        <v>199168.12</v>
      </c>
      <c r="BN52" s="20">
        <f t="shared" si="34"/>
        <v>5472.1199999999953</v>
      </c>
      <c r="BO52" s="27">
        <f t="shared" si="43"/>
        <v>1.0282510738476789</v>
      </c>
      <c r="BP52" s="47">
        <f t="shared" si="35"/>
        <v>1043361.12</v>
      </c>
      <c r="BQ52" s="25">
        <f t="shared" si="36"/>
        <v>12633.119999999995</v>
      </c>
      <c r="BR52" s="42">
        <f t="shared" si="37"/>
        <v>1.0122565022003864</v>
      </c>
      <c r="BS52" s="62">
        <f t="shared" si="38"/>
        <v>448645.28159999999</v>
      </c>
      <c r="BT52" s="49">
        <f t="shared" si="39"/>
        <v>448645.28159999999</v>
      </c>
      <c r="BU52" s="28">
        <f t="shared" si="40"/>
        <v>36354.081599999976</v>
      </c>
      <c r="BV52" s="31">
        <f t="shared" si="41"/>
        <v>1.0881757398654155</v>
      </c>
    </row>
    <row r="53" spans="1:74" x14ac:dyDescent="0.2">
      <c r="A53" s="19">
        <v>43</v>
      </c>
      <c r="B53" s="19" t="s">
        <v>97</v>
      </c>
      <c r="C53" s="4" t="s">
        <v>98</v>
      </c>
      <c r="D53" s="4" t="s">
        <v>83</v>
      </c>
      <c r="E53" s="4">
        <v>86618101</v>
      </c>
      <c r="F53" s="20"/>
      <c r="G53" s="20">
        <v>137566</v>
      </c>
      <c r="H53" s="20">
        <v>97294</v>
      </c>
      <c r="I53" s="21">
        <f t="shared" si="0"/>
        <v>234860</v>
      </c>
      <c r="J53" s="28">
        <v>49837</v>
      </c>
      <c r="K53" s="20">
        <v>0</v>
      </c>
      <c r="L53" s="20">
        <v>136318</v>
      </c>
      <c r="M53" s="21">
        <f t="shared" si="11"/>
        <v>421015</v>
      </c>
      <c r="N53" s="20">
        <v>0</v>
      </c>
      <c r="O53" s="20">
        <v>136234</v>
      </c>
      <c r="P53" s="20">
        <v>0</v>
      </c>
      <c r="Q53" s="21">
        <f t="shared" si="12"/>
        <v>557249</v>
      </c>
      <c r="R53" s="20">
        <v>0</v>
      </c>
      <c r="S53" s="20">
        <v>0</v>
      </c>
      <c r="T53" s="20">
        <v>68876</v>
      </c>
      <c r="U53" s="21">
        <f t="shared" si="42"/>
        <v>626125</v>
      </c>
      <c r="V53" s="28">
        <f t="shared" si="44"/>
        <v>250450</v>
      </c>
      <c r="W53" s="20">
        <v>0</v>
      </c>
      <c r="X53" s="20">
        <f t="shared" si="1"/>
        <v>0</v>
      </c>
      <c r="Y53" s="22" t="e">
        <f t="shared" si="2"/>
        <v>#DIV/0!</v>
      </c>
      <c r="Z53" s="20">
        <v>0</v>
      </c>
      <c r="AA53" s="20">
        <f t="shared" si="3"/>
        <v>-137566</v>
      </c>
      <c r="AB53" s="22">
        <f t="shared" si="4"/>
        <v>0</v>
      </c>
      <c r="AC53" s="20">
        <v>70495</v>
      </c>
      <c r="AD53" s="20">
        <f t="shared" si="5"/>
        <v>-26799</v>
      </c>
      <c r="AE53" s="22">
        <f t="shared" si="6"/>
        <v>0.72455649885912798</v>
      </c>
      <c r="AF53" s="23">
        <f t="shared" si="7"/>
        <v>70495</v>
      </c>
      <c r="AG53" s="23">
        <f t="shared" si="8"/>
        <v>-164365</v>
      </c>
      <c r="AH53" s="24">
        <f t="shared" si="9"/>
        <v>0.30015754066252237</v>
      </c>
      <c r="AI53" s="20">
        <v>0</v>
      </c>
      <c r="AJ53" s="20">
        <f t="shared" si="13"/>
        <v>-49837</v>
      </c>
      <c r="AK53" s="22">
        <f t="shared" si="10"/>
        <v>0</v>
      </c>
      <c r="AL53" s="20">
        <v>0</v>
      </c>
      <c r="AM53" s="20">
        <f t="shared" si="14"/>
        <v>0</v>
      </c>
      <c r="AN53" s="22" t="e">
        <f t="shared" si="15"/>
        <v>#DIV/0!</v>
      </c>
      <c r="AO53" s="20">
        <v>0</v>
      </c>
      <c r="AP53" s="20">
        <f t="shared" si="16"/>
        <v>-136318</v>
      </c>
      <c r="AQ53" s="22">
        <f t="shared" si="17"/>
        <v>0</v>
      </c>
      <c r="AR53" s="25">
        <f t="shared" si="18"/>
        <v>70495</v>
      </c>
      <c r="AS53" s="25">
        <f t="shared" si="19"/>
        <v>-350520</v>
      </c>
      <c r="AT53" s="26">
        <f t="shared" si="20"/>
        <v>0.16744059000273148</v>
      </c>
      <c r="AU53" s="20">
        <v>70680</v>
      </c>
      <c r="AV53" s="20">
        <f t="shared" si="21"/>
        <v>70680</v>
      </c>
      <c r="AW53" s="22" t="e">
        <f t="shared" si="22"/>
        <v>#DIV/0!</v>
      </c>
      <c r="AX53" s="20">
        <v>50040</v>
      </c>
      <c r="AY53" s="20">
        <f t="shared" si="23"/>
        <v>-86194</v>
      </c>
      <c r="AZ53" s="22">
        <f t="shared" si="24"/>
        <v>0.36730918860196426</v>
      </c>
      <c r="BA53" s="20">
        <v>53310</v>
      </c>
      <c r="BB53" s="20">
        <f t="shared" si="25"/>
        <v>53310</v>
      </c>
      <c r="BC53" s="27" t="e">
        <f t="shared" si="26"/>
        <v>#DIV/0!</v>
      </c>
      <c r="BD53" s="25">
        <f t="shared" si="27"/>
        <v>244525</v>
      </c>
      <c r="BE53" s="25">
        <f t="shared" si="28"/>
        <v>-312724</v>
      </c>
      <c r="BF53" s="26">
        <f t="shared" si="29"/>
        <v>0.43880742720040772</v>
      </c>
      <c r="BG53" s="20">
        <v>36863</v>
      </c>
      <c r="BH53" s="20">
        <f t="shared" si="30"/>
        <v>36863</v>
      </c>
      <c r="BI53" s="27" t="e">
        <f t="shared" si="31"/>
        <v>#DIV/0!</v>
      </c>
      <c r="BJ53" s="20">
        <v>46255.51</v>
      </c>
      <c r="BK53" s="20">
        <f t="shared" si="32"/>
        <v>46255.51</v>
      </c>
      <c r="BL53" s="27" t="e">
        <f t="shared" si="33"/>
        <v>#DIV/0!</v>
      </c>
      <c r="BM53" s="20">
        <v>51580</v>
      </c>
      <c r="BN53" s="20">
        <f t="shared" si="34"/>
        <v>-17296</v>
      </c>
      <c r="BO53" s="27">
        <f t="shared" si="43"/>
        <v>0.74888204889947152</v>
      </c>
      <c r="BP53" s="47">
        <f t="shared" si="35"/>
        <v>379223.51</v>
      </c>
      <c r="BQ53" s="25">
        <f t="shared" si="36"/>
        <v>-246901.49</v>
      </c>
      <c r="BR53" s="42">
        <f t="shared" si="37"/>
        <v>0.6056674146536235</v>
      </c>
      <c r="BS53" s="62">
        <f t="shared" si="38"/>
        <v>163066.10930000001</v>
      </c>
      <c r="BT53" s="49">
        <f t="shared" si="39"/>
        <v>163066.10930000001</v>
      </c>
      <c r="BU53" s="28">
        <f t="shared" si="40"/>
        <v>-87383.890699999989</v>
      </c>
      <c r="BV53" s="31">
        <f t="shared" si="41"/>
        <v>0.65109247075264531</v>
      </c>
    </row>
    <row r="54" spans="1:74" x14ac:dyDescent="0.2">
      <c r="A54" s="19">
        <v>44</v>
      </c>
      <c r="B54" s="19" t="s">
        <v>99</v>
      </c>
      <c r="C54" s="4" t="s">
        <v>100</v>
      </c>
      <c r="D54" s="4" t="s">
        <v>83</v>
      </c>
      <c r="E54" s="4">
        <v>86618101</v>
      </c>
      <c r="F54" s="20">
        <v>43495</v>
      </c>
      <c r="G54" s="20">
        <v>44199</v>
      </c>
      <c r="H54" s="20">
        <v>49251</v>
      </c>
      <c r="I54" s="21">
        <f t="shared" si="0"/>
        <v>136945</v>
      </c>
      <c r="J54" s="28">
        <v>48150</v>
      </c>
      <c r="K54" s="20">
        <v>87042</v>
      </c>
      <c r="L54" s="20">
        <v>17151</v>
      </c>
      <c r="M54" s="21">
        <f t="shared" si="11"/>
        <v>289288</v>
      </c>
      <c r="N54" s="20">
        <v>17151</v>
      </c>
      <c r="O54" s="20">
        <v>17150</v>
      </c>
      <c r="P54" s="20">
        <v>34041</v>
      </c>
      <c r="Q54" s="21">
        <f t="shared" si="12"/>
        <v>357630</v>
      </c>
      <c r="R54" s="20">
        <v>14245.99</v>
      </c>
      <c r="S54" s="20">
        <v>17332</v>
      </c>
      <c r="T54" s="20">
        <v>20699</v>
      </c>
      <c r="U54" s="21">
        <f t="shared" si="42"/>
        <v>409906.99</v>
      </c>
      <c r="V54" s="28">
        <f t="shared" si="44"/>
        <v>163962.796</v>
      </c>
      <c r="W54" s="20">
        <v>21986</v>
      </c>
      <c r="X54" s="20">
        <f t="shared" si="1"/>
        <v>-21509</v>
      </c>
      <c r="Y54" s="22">
        <f t="shared" si="2"/>
        <v>0.50548338889527533</v>
      </c>
      <c r="Z54" s="20">
        <v>21986</v>
      </c>
      <c r="AA54" s="20">
        <f t="shared" si="3"/>
        <v>-22213</v>
      </c>
      <c r="AB54" s="22">
        <f t="shared" si="4"/>
        <v>0.4974320685988371</v>
      </c>
      <c r="AC54" s="20">
        <v>21986</v>
      </c>
      <c r="AD54" s="20">
        <f t="shared" si="5"/>
        <v>-27265</v>
      </c>
      <c r="AE54" s="22">
        <f t="shared" si="6"/>
        <v>0.44640717954965381</v>
      </c>
      <c r="AF54" s="23">
        <f t="shared" si="7"/>
        <v>65958</v>
      </c>
      <c r="AG54" s="23">
        <f t="shared" si="8"/>
        <v>-70987</v>
      </c>
      <c r="AH54" s="24">
        <f t="shared" si="9"/>
        <v>0.48163861404213371</v>
      </c>
      <c r="AI54" s="20">
        <v>21986</v>
      </c>
      <c r="AJ54" s="20">
        <f t="shared" si="13"/>
        <v>-26164</v>
      </c>
      <c r="AK54" s="22">
        <f t="shared" si="10"/>
        <v>0.45661474558670823</v>
      </c>
      <c r="AL54" s="20">
        <v>21986</v>
      </c>
      <c r="AM54" s="20">
        <f t="shared" si="14"/>
        <v>-65056</v>
      </c>
      <c r="AN54" s="22">
        <f t="shared" si="15"/>
        <v>0.25259070333861816</v>
      </c>
      <c r="AO54" s="20">
        <v>21987</v>
      </c>
      <c r="AP54" s="20">
        <f t="shared" si="16"/>
        <v>4836</v>
      </c>
      <c r="AQ54" s="22">
        <f t="shared" si="17"/>
        <v>1.2819660661185937</v>
      </c>
      <c r="AR54" s="25">
        <f t="shared" si="18"/>
        <v>131917</v>
      </c>
      <c r="AS54" s="25">
        <f t="shared" si="19"/>
        <v>-157371</v>
      </c>
      <c r="AT54" s="26">
        <f t="shared" si="20"/>
        <v>0.45600577970741962</v>
      </c>
      <c r="AU54" s="20">
        <v>29596</v>
      </c>
      <c r="AV54" s="20">
        <f t="shared" si="21"/>
        <v>12445</v>
      </c>
      <c r="AW54" s="22">
        <f t="shared" si="22"/>
        <v>1.7256136668415836</v>
      </c>
      <c r="AX54" s="20">
        <v>19611</v>
      </c>
      <c r="AY54" s="20">
        <f t="shared" si="23"/>
        <v>2461</v>
      </c>
      <c r="AZ54" s="22">
        <f t="shared" si="24"/>
        <v>1.1434985422740525</v>
      </c>
      <c r="BA54" s="20">
        <v>18661</v>
      </c>
      <c r="BB54" s="20">
        <f t="shared" si="25"/>
        <v>-15380</v>
      </c>
      <c r="BC54" s="27">
        <f t="shared" si="26"/>
        <v>0.54819188625481041</v>
      </c>
      <c r="BD54" s="25">
        <f t="shared" si="27"/>
        <v>199785</v>
      </c>
      <c r="BE54" s="25">
        <f t="shared" si="28"/>
        <v>-157845</v>
      </c>
      <c r="BF54" s="26">
        <f t="shared" si="29"/>
        <v>0.55863602046808158</v>
      </c>
      <c r="BG54" s="20">
        <v>18662</v>
      </c>
      <c r="BH54" s="20">
        <f t="shared" si="30"/>
        <v>4416.01</v>
      </c>
      <c r="BI54" s="27">
        <f t="shared" si="31"/>
        <v>1.3099826688071521</v>
      </c>
      <c r="BJ54" s="20">
        <v>6580</v>
      </c>
      <c r="BK54" s="20">
        <f t="shared" si="32"/>
        <v>-10752</v>
      </c>
      <c r="BL54" s="27">
        <f t="shared" si="33"/>
        <v>0.37964458804523427</v>
      </c>
      <c r="BM54" s="20">
        <v>21986</v>
      </c>
      <c r="BN54" s="20">
        <f t="shared" si="34"/>
        <v>1287</v>
      </c>
      <c r="BO54" s="27">
        <f t="shared" si="43"/>
        <v>1.0621769167592636</v>
      </c>
      <c r="BP54" s="47">
        <f t="shared" si="35"/>
        <v>247013</v>
      </c>
      <c r="BQ54" s="25">
        <f t="shared" si="36"/>
        <v>-162893.99</v>
      </c>
      <c r="BR54" s="42">
        <f t="shared" si="37"/>
        <v>0.60260743540870088</v>
      </c>
      <c r="BS54" s="62">
        <f t="shared" si="38"/>
        <v>106215.59</v>
      </c>
      <c r="BT54" s="49">
        <f t="shared" si="39"/>
        <v>106215.59</v>
      </c>
      <c r="BU54" s="28">
        <f t="shared" si="40"/>
        <v>-57747.206000000006</v>
      </c>
      <c r="BV54" s="31">
        <f t="shared" si="41"/>
        <v>0.64780299306435341</v>
      </c>
    </row>
    <row r="55" spans="1:74" x14ac:dyDescent="0.2">
      <c r="A55" s="19">
        <v>46</v>
      </c>
      <c r="B55" s="19" t="s">
        <v>101</v>
      </c>
      <c r="C55" s="4">
        <v>7707083893</v>
      </c>
      <c r="D55" s="4">
        <v>101245001</v>
      </c>
      <c r="E55" s="4">
        <v>86618101</v>
      </c>
      <c r="F55" s="20">
        <v>8136</v>
      </c>
      <c r="G55" s="20">
        <v>43040</v>
      </c>
      <c r="H55" s="20">
        <v>59948.800000000003</v>
      </c>
      <c r="I55" s="21">
        <f t="shared" si="0"/>
        <v>111124.8</v>
      </c>
      <c r="J55" s="28">
        <v>74656</v>
      </c>
      <c r="K55" s="20">
        <v>53592</v>
      </c>
      <c r="L55" s="20">
        <v>56101</v>
      </c>
      <c r="M55" s="21">
        <f t="shared" si="11"/>
        <v>295473.8</v>
      </c>
      <c r="N55" s="20">
        <v>42703</v>
      </c>
      <c r="O55" s="20">
        <v>46451</v>
      </c>
      <c r="P55" s="20">
        <v>52942</v>
      </c>
      <c r="Q55" s="21">
        <f t="shared" si="12"/>
        <v>437569.8</v>
      </c>
      <c r="R55" s="20">
        <v>42461</v>
      </c>
      <c r="S55" s="20">
        <v>53023</v>
      </c>
      <c r="T55" s="20">
        <v>153932</v>
      </c>
      <c r="U55" s="21">
        <f t="shared" si="42"/>
        <v>686985.8</v>
      </c>
      <c r="V55" s="28">
        <f t="shared" si="44"/>
        <v>274794.32</v>
      </c>
      <c r="W55" s="20">
        <v>3829</v>
      </c>
      <c r="X55" s="20">
        <f t="shared" si="1"/>
        <v>-4307</v>
      </c>
      <c r="Y55" s="22">
        <f t="shared" si="2"/>
        <v>0.47062438544739432</v>
      </c>
      <c r="Z55" s="20">
        <v>43429</v>
      </c>
      <c r="AA55" s="20">
        <f t="shared" si="3"/>
        <v>389</v>
      </c>
      <c r="AB55" s="22">
        <f t="shared" si="4"/>
        <v>1.0090381040892193</v>
      </c>
      <c r="AC55" s="20">
        <v>57753.8</v>
      </c>
      <c r="AD55" s="20">
        <f t="shared" si="5"/>
        <v>-2195</v>
      </c>
      <c r="AE55" s="22">
        <f t="shared" si="6"/>
        <v>0.96338542222696699</v>
      </c>
      <c r="AF55" s="23">
        <f t="shared" si="7"/>
        <v>105011.8</v>
      </c>
      <c r="AG55" s="23">
        <f t="shared" si="8"/>
        <v>-6113</v>
      </c>
      <c r="AH55" s="24">
        <f t="shared" si="9"/>
        <v>0.94498977725944167</v>
      </c>
      <c r="AI55" s="20">
        <v>126055.77</v>
      </c>
      <c r="AJ55" s="20">
        <f t="shared" si="13"/>
        <v>51399.770000000004</v>
      </c>
      <c r="AK55" s="22">
        <f t="shared" si="10"/>
        <v>1.6884881322331762</v>
      </c>
      <c r="AL55" s="20">
        <v>26847</v>
      </c>
      <c r="AM55" s="20">
        <f t="shared" si="14"/>
        <v>-26745</v>
      </c>
      <c r="AN55" s="22">
        <f t="shared" si="15"/>
        <v>0.50095163457232428</v>
      </c>
      <c r="AO55" s="20">
        <v>46536</v>
      </c>
      <c r="AP55" s="20">
        <f t="shared" si="16"/>
        <v>-9565</v>
      </c>
      <c r="AQ55" s="22">
        <f t="shared" si="17"/>
        <v>0.82950393041122261</v>
      </c>
      <c r="AR55" s="25">
        <f t="shared" si="18"/>
        <v>304450.57</v>
      </c>
      <c r="AS55" s="25">
        <f t="shared" si="19"/>
        <v>8976.7700000000186</v>
      </c>
      <c r="AT55" s="26">
        <f t="shared" si="20"/>
        <v>1.0303809339440588</v>
      </c>
      <c r="AU55" s="20">
        <v>52359</v>
      </c>
      <c r="AV55" s="20">
        <f t="shared" si="21"/>
        <v>9656</v>
      </c>
      <c r="AW55" s="22">
        <f t="shared" si="22"/>
        <v>1.2261199447345619</v>
      </c>
      <c r="AX55" s="20">
        <v>81922</v>
      </c>
      <c r="AY55" s="20">
        <f t="shared" si="23"/>
        <v>35471</v>
      </c>
      <c r="AZ55" s="22">
        <f t="shared" si="24"/>
        <v>1.7636218811220425</v>
      </c>
      <c r="BA55" s="20">
        <v>29692</v>
      </c>
      <c r="BB55" s="20">
        <f t="shared" si="25"/>
        <v>-23250</v>
      </c>
      <c r="BC55" s="27">
        <f t="shared" si="26"/>
        <v>0.56084016470854903</v>
      </c>
      <c r="BD55" s="25">
        <f t="shared" si="27"/>
        <v>468423.57</v>
      </c>
      <c r="BE55" s="25">
        <f t="shared" si="28"/>
        <v>30853.770000000019</v>
      </c>
      <c r="BF55" s="26">
        <f t="shared" si="29"/>
        <v>1.0705116532265253</v>
      </c>
      <c r="BG55" s="20">
        <v>37100</v>
      </c>
      <c r="BH55" s="20">
        <f t="shared" si="30"/>
        <v>-5361</v>
      </c>
      <c r="BI55" s="27">
        <f t="shared" si="31"/>
        <v>0.87374296413179153</v>
      </c>
      <c r="BJ55" s="20">
        <v>48009</v>
      </c>
      <c r="BK55" s="20">
        <f t="shared" si="32"/>
        <v>-5014</v>
      </c>
      <c r="BL55" s="27">
        <f t="shared" si="33"/>
        <v>0.90543726307451489</v>
      </c>
      <c r="BM55" s="20">
        <v>174346</v>
      </c>
      <c r="BN55" s="20">
        <f t="shared" si="34"/>
        <v>20414</v>
      </c>
      <c r="BO55" s="27">
        <f t="shared" si="43"/>
        <v>1.1326169997141595</v>
      </c>
      <c r="BP55" s="47">
        <f t="shared" si="35"/>
        <v>727878.57000000007</v>
      </c>
      <c r="BQ55" s="25">
        <f t="shared" si="36"/>
        <v>40892.770000000019</v>
      </c>
      <c r="BR55" s="42">
        <f t="shared" si="37"/>
        <v>1.059524913033137</v>
      </c>
      <c r="BS55" s="62">
        <f t="shared" si="38"/>
        <v>312987.78510000004</v>
      </c>
      <c r="BT55" s="49">
        <f t="shared" si="39"/>
        <v>312987.78510000004</v>
      </c>
      <c r="BU55" s="28">
        <f t="shared" si="40"/>
        <v>38193.46510000003</v>
      </c>
      <c r="BV55" s="31">
        <f t="shared" si="41"/>
        <v>1.1389892815106224</v>
      </c>
    </row>
    <row r="56" spans="1:74" x14ac:dyDescent="0.2">
      <c r="A56" s="19">
        <v>48</v>
      </c>
      <c r="B56" s="19" t="s">
        <v>102</v>
      </c>
      <c r="C56" s="4" t="s">
        <v>103</v>
      </c>
      <c r="D56" s="4" t="s">
        <v>83</v>
      </c>
      <c r="E56" s="4">
        <v>86618101</v>
      </c>
      <c r="F56" s="20">
        <v>32872</v>
      </c>
      <c r="G56" s="20">
        <v>32346</v>
      </c>
      <c r="H56" s="20"/>
      <c r="I56" s="21">
        <f t="shared" si="0"/>
        <v>65218</v>
      </c>
      <c r="J56" s="28">
        <v>35974</v>
      </c>
      <c r="K56" s="20">
        <v>8305</v>
      </c>
      <c r="L56" s="20">
        <v>65987</v>
      </c>
      <c r="M56" s="21">
        <f t="shared" si="11"/>
        <v>175484</v>
      </c>
      <c r="N56" s="20">
        <v>66290</v>
      </c>
      <c r="O56" s="20">
        <v>0</v>
      </c>
      <c r="P56" s="20">
        <v>25874</v>
      </c>
      <c r="Q56" s="21">
        <f t="shared" si="12"/>
        <v>267648</v>
      </c>
      <c r="R56" s="20">
        <v>64998</v>
      </c>
      <c r="S56" s="20">
        <v>0</v>
      </c>
      <c r="T56" s="20">
        <v>66487.91</v>
      </c>
      <c r="U56" s="21">
        <f t="shared" si="42"/>
        <v>399133.91000000003</v>
      </c>
      <c r="V56" s="28">
        <f t="shared" si="44"/>
        <v>159653.56400000001</v>
      </c>
      <c r="W56" s="20">
        <v>57</v>
      </c>
      <c r="X56" s="20">
        <f t="shared" si="1"/>
        <v>-32815</v>
      </c>
      <c r="Y56" s="22">
        <f t="shared" si="2"/>
        <v>1.7339985397907033E-3</v>
      </c>
      <c r="Z56" s="20">
        <v>47188</v>
      </c>
      <c r="AA56" s="20">
        <f t="shared" si="3"/>
        <v>14842</v>
      </c>
      <c r="AB56" s="22">
        <f t="shared" si="4"/>
        <v>1.4588511717059296</v>
      </c>
      <c r="AC56" s="20">
        <v>26756</v>
      </c>
      <c r="AD56" s="20">
        <f t="shared" si="5"/>
        <v>26756</v>
      </c>
      <c r="AE56" s="22" t="e">
        <f t="shared" si="6"/>
        <v>#DIV/0!</v>
      </c>
      <c r="AF56" s="23">
        <f t="shared" si="7"/>
        <v>74001</v>
      </c>
      <c r="AG56" s="23">
        <f t="shared" si="8"/>
        <v>8783</v>
      </c>
      <c r="AH56" s="24">
        <f t="shared" si="9"/>
        <v>1.1346714097335091</v>
      </c>
      <c r="AI56" s="20">
        <v>39677</v>
      </c>
      <c r="AJ56" s="20">
        <f t="shared" si="13"/>
        <v>3703</v>
      </c>
      <c r="AK56" s="22">
        <f t="shared" si="10"/>
        <v>1.1029354533829989</v>
      </c>
      <c r="AL56" s="20">
        <v>23735.09</v>
      </c>
      <c r="AM56" s="20">
        <f t="shared" si="14"/>
        <v>15430.09</v>
      </c>
      <c r="AN56" s="22">
        <f t="shared" si="15"/>
        <v>2.8579277543648405</v>
      </c>
      <c r="AO56" s="20">
        <v>74560</v>
      </c>
      <c r="AP56" s="20">
        <f t="shared" si="16"/>
        <v>8573</v>
      </c>
      <c r="AQ56" s="22">
        <f t="shared" si="17"/>
        <v>1.1299195296043161</v>
      </c>
      <c r="AR56" s="25">
        <f t="shared" si="18"/>
        <v>211973.09</v>
      </c>
      <c r="AS56" s="25">
        <f t="shared" si="19"/>
        <v>36489.089999999997</v>
      </c>
      <c r="AT56" s="26">
        <f t="shared" si="20"/>
        <v>1.2079339996808827</v>
      </c>
      <c r="AU56" s="20">
        <v>5012</v>
      </c>
      <c r="AV56" s="20">
        <f t="shared" si="21"/>
        <v>-61278</v>
      </c>
      <c r="AW56" s="22">
        <f t="shared" si="22"/>
        <v>7.5607180570221755E-2</v>
      </c>
      <c r="AX56" s="20">
        <v>32594.6</v>
      </c>
      <c r="AY56" s="20">
        <f t="shared" si="23"/>
        <v>32594.6</v>
      </c>
      <c r="AZ56" s="22" t="e">
        <f t="shared" si="24"/>
        <v>#DIV/0!</v>
      </c>
      <c r="BA56" s="20">
        <v>54446</v>
      </c>
      <c r="BB56" s="20">
        <f t="shared" si="25"/>
        <v>28572</v>
      </c>
      <c r="BC56" s="27">
        <f t="shared" si="26"/>
        <v>2.1042745613357039</v>
      </c>
      <c r="BD56" s="25">
        <f t="shared" si="27"/>
        <v>304025.69</v>
      </c>
      <c r="BE56" s="25">
        <f t="shared" si="28"/>
        <v>36377.69</v>
      </c>
      <c r="BF56" s="26">
        <f t="shared" si="29"/>
        <v>1.1359161660090866</v>
      </c>
      <c r="BG56" s="20">
        <v>8636</v>
      </c>
      <c r="BH56" s="20">
        <f t="shared" si="30"/>
        <v>-56362</v>
      </c>
      <c r="BI56" s="27">
        <f t="shared" si="31"/>
        <v>0.1328656266346657</v>
      </c>
      <c r="BJ56" s="20">
        <v>26406</v>
      </c>
      <c r="BK56" s="20">
        <f t="shared" si="32"/>
        <v>26406</v>
      </c>
      <c r="BL56" s="27" t="e">
        <f t="shared" si="33"/>
        <v>#DIV/0!</v>
      </c>
      <c r="BM56" s="20">
        <v>75172</v>
      </c>
      <c r="BN56" s="20">
        <f t="shared" si="34"/>
        <v>8684.0899999999965</v>
      </c>
      <c r="BO56" s="27">
        <f t="shared" si="43"/>
        <v>1.1306115653206725</v>
      </c>
      <c r="BP56" s="47">
        <f t="shared" si="35"/>
        <v>414239.69</v>
      </c>
      <c r="BQ56" s="25">
        <f t="shared" si="36"/>
        <v>15105.77999999997</v>
      </c>
      <c r="BR56" s="42">
        <f t="shared" si="37"/>
        <v>1.0378463959626982</v>
      </c>
      <c r="BS56" s="62">
        <f t="shared" si="38"/>
        <v>178123.06670000002</v>
      </c>
      <c r="BT56" s="49">
        <f t="shared" si="39"/>
        <v>178123.06670000002</v>
      </c>
      <c r="BU56" s="28">
        <f t="shared" si="40"/>
        <v>18469.502700000012</v>
      </c>
      <c r="BV56" s="31">
        <f t="shared" si="41"/>
        <v>1.1156848756599007</v>
      </c>
    </row>
    <row r="57" spans="1:74" x14ac:dyDescent="0.2">
      <c r="A57" s="19">
        <v>49</v>
      </c>
      <c r="B57" s="19" t="s">
        <v>104</v>
      </c>
      <c r="C57" s="4" t="s">
        <v>105</v>
      </c>
      <c r="D57" s="4" t="s">
        <v>80</v>
      </c>
      <c r="E57" s="4">
        <v>86618101</v>
      </c>
      <c r="F57" s="20">
        <v>39586</v>
      </c>
      <c r="G57" s="20">
        <v>28228</v>
      </c>
      <c r="H57" s="20">
        <v>58591</v>
      </c>
      <c r="I57" s="21">
        <f t="shared" si="0"/>
        <v>126405</v>
      </c>
      <c r="J57" s="28">
        <v>45812</v>
      </c>
      <c r="K57" s="20">
        <v>36887</v>
      </c>
      <c r="L57" s="20">
        <v>33319</v>
      </c>
      <c r="M57" s="21">
        <f t="shared" si="11"/>
        <v>242423</v>
      </c>
      <c r="N57" s="20">
        <v>52758</v>
      </c>
      <c r="O57" s="20">
        <v>33973</v>
      </c>
      <c r="P57" s="20">
        <v>36314</v>
      </c>
      <c r="Q57" s="21">
        <f t="shared" si="12"/>
        <v>365468</v>
      </c>
      <c r="R57" s="20">
        <v>32152</v>
      </c>
      <c r="S57" s="20">
        <v>28692</v>
      </c>
      <c r="T57" s="20">
        <v>96685</v>
      </c>
      <c r="U57" s="21">
        <f t="shared" si="42"/>
        <v>522997</v>
      </c>
      <c r="V57" s="28">
        <f t="shared" si="44"/>
        <v>209198.8</v>
      </c>
      <c r="W57" s="20">
        <v>28050</v>
      </c>
      <c r="X57" s="20">
        <f t="shared" si="1"/>
        <v>-11536</v>
      </c>
      <c r="Y57" s="22">
        <f t="shared" si="2"/>
        <v>0.70858384277269737</v>
      </c>
      <c r="Z57" s="20">
        <v>33611</v>
      </c>
      <c r="AA57" s="20">
        <f t="shared" si="3"/>
        <v>5383</v>
      </c>
      <c r="AB57" s="22">
        <f t="shared" si="4"/>
        <v>1.1906971801048605</v>
      </c>
      <c r="AC57" s="20">
        <v>35937</v>
      </c>
      <c r="AD57" s="20">
        <f t="shared" si="5"/>
        <v>-22654</v>
      </c>
      <c r="AE57" s="22">
        <f t="shared" si="6"/>
        <v>0.61335358672833706</v>
      </c>
      <c r="AF57" s="23">
        <f t="shared" si="7"/>
        <v>97598</v>
      </c>
      <c r="AG57" s="23">
        <f t="shared" si="8"/>
        <v>-28807</v>
      </c>
      <c r="AH57" s="24">
        <f t="shared" si="9"/>
        <v>0.77210553380008706</v>
      </c>
      <c r="AI57" s="20">
        <v>41596</v>
      </c>
      <c r="AJ57" s="20">
        <f t="shared" si="13"/>
        <v>-4216</v>
      </c>
      <c r="AK57" s="22">
        <f t="shared" si="10"/>
        <v>0.90797171046887282</v>
      </c>
      <c r="AL57" s="20">
        <v>28818</v>
      </c>
      <c r="AM57" s="20">
        <f t="shared" si="14"/>
        <v>-8069</v>
      </c>
      <c r="AN57" s="22">
        <f t="shared" si="15"/>
        <v>0.78125084718193405</v>
      </c>
      <c r="AO57" s="20">
        <v>42625</v>
      </c>
      <c r="AP57" s="20">
        <f t="shared" si="16"/>
        <v>9306</v>
      </c>
      <c r="AQ57" s="22">
        <f t="shared" si="17"/>
        <v>1.2793000990425882</v>
      </c>
      <c r="AR57" s="25">
        <f t="shared" si="18"/>
        <v>210637</v>
      </c>
      <c r="AS57" s="25">
        <f t="shared" si="19"/>
        <v>-31786</v>
      </c>
      <c r="AT57" s="26">
        <f t="shared" si="20"/>
        <v>0.86888207802064987</v>
      </c>
      <c r="AU57" s="20">
        <v>42415</v>
      </c>
      <c r="AV57" s="20">
        <f t="shared" si="21"/>
        <v>-10343</v>
      </c>
      <c r="AW57" s="22">
        <f t="shared" si="22"/>
        <v>0.80395390272565304</v>
      </c>
      <c r="AX57" s="20">
        <v>32099</v>
      </c>
      <c r="AY57" s="20">
        <f t="shared" si="23"/>
        <v>-1874</v>
      </c>
      <c r="AZ57" s="22">
        <f t="shared" si="24"/>
        <v>0.94483854825891145</v>
      </c>
      <c r="BA57" s="20">
        <v>49122</v>
      </c>
      <c r="BB57" s="20">
        <f t="shared" si="25"/>
        <v>12808</v>
      </c>
      <c r="BC57" s="27">
        <f t="shared" si="26"/>
        <v>1.3527014374621358</v>
      </c>
      <c r="BD57" s="25">
        <f t="shared" si="27"/>
        <v>334273</v>
      </c>
      <c r="BE57" s="25">
        <f t="shared" si="28"/>
        <v>-31195</v>
      </c>
      <c r="BF57" s="26">
        <f t="shared" si="29"/>
        <v>0.91464368973480581</v>
      </c>
      <c r="BG57" s="20">
        <v>38045</v>
      </c>
      <c r="BH57" s="20">
        <f t="shared" si="30"/>
        <v>5893</v>
      </c>
      <c r="BI57" s="27">
        <f t="shared" si="31"/>
        <v>1.1832856431948247</v>
      </c>
      <c r="BJ57" s="20">
        <v>38707</v>
      </c>
      <c r="BK57" s="20">
        <f t="shared" si="32"/>
        <v>10015</v>
      </c>
      <c r="BL57" s="27">
        <f t="shared" si="33"/>
        <v>1.3490520005576467</v>
      </c>
      <c r="BM57" s="20">
        <v>113025</v>
      </c>
      <c r="BN57" s="20">
        <f t="shared" si="34"/>
        <v>16340</v>
      </c>
      <c r="BO57" s="27">
        <f t="shared" si="43"/>
        <v>1.1690024305735118</v>
      </c>
      <c r="BP57" s="47">
        <f t="shared" si="35"/>
        <v>524050</v>
      </c>
      <c r="BQ57" s="25">
        <f t="shared" si="36"/>
        <v>1053</v>
      </c>
      <c r="BR57" s="42">
        <f t="shared" si="37"/>
        <v>1.0020133958703397</v>
      </c>
      <c r="BS57" s="62">
        <f t="shared" si="38"/>
        <v>225341.5</v>
      </c>
      <c r="BT57" s="49">
        <f t="shared" si="39"/>
        <v>225341.5</v>
      </c>
      <c r="BU57" s="28">
        <f t="shared" si="40"/>
        <v>16142.700000000012</v>
      </c>
      <c r="BV57" s="31">
        <f t="shared" si="41"/>
        <v>1.0771644005606151</v>
      </c>
    </row>
    <row r="58" spans="1:74" x14ac:dyDescent="0.2">
      <c r="A58" s="19">
        <v>50</v>
      </c>
      <c r="B58" s="19" t="s">
        <v>106</v>
      </c>
      <c r="C58" s="4" t="s">
        <v>107</v>
      </c>
      <c r="D58" s="4" t="s">
        <v>83</v>
      </c>
      <c r="E58" s="4">
        <v>86618101</v>
      </c>
      <c r="F58" s="20">
        <v>26170</v>
      </c>
      <c r="G58" s="20">
        <v>29966</v>
      </c>
      <c r="H58" s="20">
        <v>29012</v>
      </c>
      <c r="I58" s="21">
        <f t="shared" si="0"/>
        <v>85148</v>
      </c>
      <c r="J58" s="28">
        <v>27491</v>
      </c>
      <c r="K58" s="20">
        <v>25864</v>
      </c>
      <c r="L58" s="20">
        <v>30736</v>
      </c>
      <c r="M58" s="21">
        <f t="shared" si="11"/>
        <v>169239</v>
      </c>
      <c r="N58" s="20">
        <v>27093</v>
      </c>
      <c r="O58" s="20">
        <v>18994</v>
      </c>
      <c r="P58" s="20">
        <v>25330</v>
      </c>
      <c r="Q58" s="21">
        <f t="shared" si="12"/>
        <v>240656</v>
      </c>
      <c r="R58" s="20">
        <v>24839</v>
      </c>
      <c r="S58" s="20">
        <v>26498</v>
      </c>
      <c r="T58" s="20">
        <v>28345</v>
      </c>
      <c r="U58" s="21">
        <f t="shared" si="42"/>
        <v>320338</v>
      </c>
      <c r="V58" s="28">
        <f t="shared" si="44"/>
        <v>128135.2</v>
      </c>
      <c r="W58" s="20">
        <v>26931</v>
      </c>
      <c r="X58" s="20">
        <f t="shared" si="1"/>
        <v>761</v>
      </c>
      <c r="Y58" s="22">
        <f t="shared" si="2"/>
        <v>1.0290790982040505</v>
      </c>
      <c r="Z58" s="20">
        <v>26526</v>
      </c>
      <c r="AA58" s="20">
        <f t="shared" si="3"/>
        <v>-3440</v>
      </c>
      <c r="AB58" s="22">
        <f t="shared" si="4"/>
        <v>0.88520323032770476</v>
      </c>
      <c r="AC58" s="20">
        <v>26527</v>
      </c>
      <c r="AD58" s="20">
        <f t="shared" si="5"/>
        <v>-2485</v>
      </c>
      <c r="AE58" s="22">
        <f t="shared" si="6"/>
        <v>0.91434578794981392</v>
      </c>
      <c r="AF58" s="23">
        <f t="shared" si="7"/>
        <v>79984</v>
      </c>
      <c r="AG58" s="23">
        <f t="shared" si="8"/>
        <v>-5164</v>
      </c>
      <c r="AH58" s="24">
        <f t="shared" si="9"/>
        <v>0.93935265655094657</v>
      </c>
      <c r="AI58" s="20">
        <v>25219</v>
      </c>
      <c r="AJ58" s="20">
        <f t="shared" si="13"/>
        <v>-2272</v>
      </c>
      <c r="AK58" s="22">
        <f t="shared" si="10"/>
        <v>0.91735477065221349</v>
      </c>
      <c r="AL58" s="20">
        <v>23451</v>
      </c>
      <c r="AM58" s="20">
        <f t="shared" si="14"/>
        <v>-2413</v>
      </c>
      <c r="AN58" s="22">
        <f t="shared" si="15"/>
        <v>0.90670429941231057</v>
      </c>
      <c r="AO58" s="20">
        <v>29671</v>
      </c>
      <c r="AP58" s="20">
        <f t="shared" si="16"/>
        <v>-1065</v>
      </c>
      <c r="AQ58" s="22">
        <f t="shared" si="17"/>
        <v>0.96535007808433104</v>
      </c>
      <c r="AR58" s="25">
        <f t="shared" si="18"/>
        <v>158325</v>
      </c>
      <c r="AS58" s="25">
        <f t="shared" si="19"/>
        <v>-10914</v>
      </c>
      <c r="AT58" s="26">
        <f t="shared" si="20"/>
        <v>0.93551131831315482</v>
      </c>
      <c r="AU58" s="20">
        <v>20421</v>
      </c>
      <c r="AV58" s="20">
        <f t="shared" si="21"/>
        <v>-6672</v>
      </c>
      <c r="AW58" s="22">
        <f t="shared" si="22"/>
        <v>0.75373712767135426</v>
      </c>
      <c r="AX58" s="20">
        <v>0</v>
      </c>
      <c r="AY58" s="20">
        <f t="shared" si="23"/>
        <v>-18994</v>
      </c>
      <c r="AZ58" s="22">
        <f t="shared" si="24"/>
        <v>0</v>
      </c>
      <c r="BA58" s="20">
        <v>25477</v>
      </c>
      <c r="BB58" s="20">
        <f t="shared" si="25"/>
        <v>147</v>
      </c>
      <c r="BC58" s="27">
        <f t="shared" si="26"/>
        <v>1.0058033951835768</v>
      </c>
      <c r="BD58" s="25">
        <f t="shared" si="27"/>
        <v>204223</v>
      </c>
      <c r="BE58" s="25">
        <f t="shared" si="28"/>
        <v>-36433</v>
      </c>
      <c r="BF58" s="26">
        <f t="shared" si="29"/>
        <v>0.84860963366797415</v>
      </c>
      <c r="BG58" s="20">
        <v>22790</v>
      </c>
      <c r="BH58" s="20">
        <f t="shared" si="30"/>
        <v>-2049</v>
      </c>
      <c r="BI58" s="27">
        <f t="shared" si="31"/>
        <v>0.91750875639115903</v>
      </c>
      <c r="BJ58" s="20">
        <v>44959</v>
      </c>
      <c r="BK58" s="20">
        <f t="shared" si="32"/>
        <v>18461</v>
      </c>
      <c r="BL58" s="27">
        <f t="shared" si="33"/>
        <v>1.6966940901200092</v>
      </c>
      <c r="BM58" s="20">
        <v>28755.1</v>
      </c>
      <c r="BN58" s="20">
        <f t="shared" si="34"/>
        <v>410.09999999999854</v>
      </c>
      <c r="BO58" s="27">
        <f t="shared" si="43"/>
        <v>1.0144681601693419</v>
      </c>
      <c r="BP58" s="47">
        <f t="shared" si="35"/>
        <v>300727.09999999998</v>
      </c>
      <c r="BQ58" s="25">
        <f t="shared" si="36"/>
        <v>-19610.900000000023</v>
      </c>
      <c r="BR58" s="42">
        <f t="shared" si="37"/>
        <v>0.93878060049073164</v>
      </c>
      <c r="BS58" s="62">
        <f t="shared" si="38"/>
        <v>129312.65299999999</v>
      </c>
      <c r="BT58" s="49">
        <f t="shared" si="39"/>
        <v>129312.65299999999</v>
      </c>
      <c r="BU58" s="28">
        <f t="shared" si="40"/>
        <v>1177.4529999999941</v>
      </c>
      <c r="BV58" s="31">
        <f t="shared" si="41"/>
        <v>1.0091891455275366</v>
      </c>
    </row>
    <row r="59" spans="1:74" x14ac:dyDescent="0.2">
      <c r="A59" s="19">
        <v>51</v>
      </c>
      <c r="B59" s="19" t="s">
        <v>108</v>
      </c>
      <c r="C59" s="4">
        <v>1012008736</v>
      </c>
      <c r="D59" s="4">
        <v>101201001</v>
      </c>
      <c r="E59" s="4">
        <v>86618101</v>
      </c>
      <c r="F59" s="20">
        <v>0</v>
      </c>
      <c r="G59" s="20">
        <v>0</v>
      </c>
      <c r="H59" s="20">
        <v>0</v>
      </c>
      <c r="I59" s="21">
        <f t="shared" si="0"/>
        <v>0</v>
      </c>
      <c r="J59" s="28">
        <v>93196</v>
      </c>
      <c r="K59" s="20">
        <v>37718</v>
      </c>
      <c r="L59" s="20">
        <v>52778</v>
      </c>
      <c r="M59" s="21">
        <f t="shared" si="11"/>
        <v>183692</v>
      </c>
      <c r="N59" s="20">
        <v>94348</v>
      </c>
      <c r="O59" s="20">
        <v>58300</v>
      </c>
      <c r="P59" s="20">
        <v>48230</v>
      </c>
      <c r="Q59" s="21">
        <f t="shared" si="12"/>
        <v>384570</v>
      </c>
      <c r="R59" s="20">
        <v>54411</v>
      </c>
      <c r="S59" s="20">
        <v>62000</v>
      </c>
      <c r="T59" s="20">
        <v>53852</v>
      </c>
      <c r="U59" s="21">
        <f t="shared" si="42"/>
        <v>554833</v>
      </c>
      <c r="V59" s="28">
        <f t="shared" si="44"/>
        <v>221933.2</v>
      </c>
      <c r="W59" s="20">
        <v>61280</v>
      </c>
      <c r="X59" s="20">
        <f t="shared" si="1"/>
        <v>61280</v>
      </c>
      <c r="Y59" s="22" t="e">
        <f t="shared" si="2"/>
        <v>#DIV/0!</v>
      </c>
      <c r="Z59" s="20">
        <v>61702</v>
      </c>
      <c r="AA59" s="20">
        <f t="shared" si="3"/>
        <v>61702</v>
      </c>
      <c r="AB59" s="22" t="e">
        <f t="shared" si="4"/>
        <v>#DIV/0!</v>
      </c>
      <c r="AC59" s="20">
        <v>58750</v>
      </c>
      <c r="AD59" s="20">
        <f t="shared" si="5"/>
        <v>58750</v>
      </c>
      <c r="AE59" s="22" t="e">
        <f t="shared" si="6"/>
        <v>#DIV/0!</v>
      </c>
      <c r="AF59" s="23">
        <f t="shared" si="7"/>
        <v>181732</v>
      </c>
      <c r="AG59" s="23">
        <f t="shared" si="8"/>
        <v>181732</v>
      </c>
      <c r="AH59" s="24" t="e">
        <f t="shared" si="9"/>
        <v>#DIV/0!</v>
      </c>
      <c r="AI59" s="20">
        <v>52945</v>
      </c>
      <c r="AJ59" s="20">
        <f t="shared" si="13"/>
        <v>-40251</v>
      </c>
      <c r="AK59" s="22">
        <f t="shared" si="10"/>
        <v>0.56810378127816641</v>
      </c>
      <c r="AL59" s="20">
        <v>65792</v>
      </c>
      <c r="AM59" s="20">
        <f t="shared" si="14"/>
        <v>28074</v>
      </c>
      <c r="AN59" s="22">
        <f t="shared" si="15"/>
        <v>1.7443130600774166</v>
      </c>
      <c r="AO59" s="20">
        <v>70230</v>
      </c>
      <c r="AP59" s="20">
        <f t="shared" si="16"/>
        <v>17452</v>
      </c>
      <c r="AQ59" s="22">
        <f t="shared" si="17"/>
        <v>1.330668081397552</v>
      </c>
      <c r="AR59" s="25">
        <f t="shared" si="18"/>
        <v>370699</v>
      </c>
      <c r="AS59" s="25">
        <f t="shared" si="19"/>
        <v>187007</v>
      </c>
      <c r="AT59" s="26">
        <f t="shared" si="20"/>
        <v>2.0180465126407245</v>
      </c>
      <c r="AU59" s="20">
        <v>79078</v>
      </c>
      <c r="AV59" s="20">
        <f t="shared" si="21"/>
        <v>-15270</v>
      </c>
      <c r="AW59" s="22">
        <f t="shared" si="22"/>
        <v>0.83815237206936022</v>
      </c>
      <c r="AX59" s="20">
        <v>114640</v>
      </c>
      <c r="AY59" s="20">
        <f t="shared" si="23"/>
        <v>56340</v>
      </c>
      <c r="AZ59" s="22">
        <f t="shared" si="24"/>
        <v>1.9663807890222984</v>
      </c>
      <c r="BA59" s="20">
        <v>109461</v>
      </c>
      <c r="BB59" s="20">
        <f t="shared" si="25"/>
        <v>61231</v>
      </c>
      <c r="BC59" s="27">
        <f t="shared" si="26"/>
        <v>2.2695625129587396</v>
      </c>
      <c r="BD59" s="25">
        <f t="shared" si="27"/>
        <v>673878</v>
      </c>
      <c r="BE59" s="25">
        <f t="shared" si="28"/>
        <v>289308</v>
      </c>
      <c r="BF59" s="26">
        <f t="shared" si="29"/>
        <v>1.75228957016928</v>
      </c>
      <c r="BG59" s="20">
        <v>126046</v>
      </c>
      <c r="BH59" s="20">
        <f t="shared" si="30"/>
        <v>71635</v>
      </c>
      <c r="BI59" s="27">
        <f t="shared" si="31"/>
        <v>2.3165536380511296</v>
      </c>
      <c r="BJ59" s="20">
        <v>115562.41</v>
      </c>
      <c r="BK59" s="20">
        <f t="shared" si="32"/>
        <v>53562.41</v>
      </c>
      <c r="BL59" s="27">
        <f t="shared" si="33"/>
        <v>1.8639098387096775</v>
      </c>
      <c r="BM59" s="20">
        <v>136078</v>
      </c>
      <c r="BN59" s="20">
        <f t="shared" si="34"/>
        <v>82226</v>
      </c>
      <c r="BO59" s="27">
        <f t="shared" si="43"/>
        <v>2.5268885092475672</v>
      </c>
      <c r="BP59" s="47">
        <f t="shared" si="35"/>
        <v>1051564.4100000001</v>
      </c>
      <c r="BQ59" s="25">
        <f t="shared" si="36"/>
        <v>496731.41000000015</v>
      </c>
      <c r="BR59" s="42">
        <f t="shared" si="37"/>
        <v>1.8952809403910729</v>
      </c>
      <c r="BS59" s="62">
        <f t="shared" si="38"/>
        <v>452172.69630000013</v>
      </c>
      <c r="BT59" s="49">
        <f t="shared" si="39"/>
        <v>452172.69630000013</v>
      </c>
      <c r="BU59" s="28">
        <f t="shared" si="40"/>
        <v>230239.49630000012</v>
      </c>
      <c r="BV59" s="31">
        <f t="shared" si="41"/>
        <v>2.0374270109204033</v>
      </c>
    </row>
    <row r="60" spans="1:74" x14ac:dyDescent="0.2">
      <c r="A60" s="19">
        <v>52</v>
      </c>
      <c r="B60" s="19" t="s">
        <v>109</v>
      </c>
      <c r="C60" s="4">
        <v>1001082329</v>
      </c>
      <c r="D60" s="4">
        <v>101201001</v>
      </c>
      <c r="E60" s="4">
        <v>86618101</v>
      </c>
      <c r="F60" s="20">
        <v>0</v>
      </c>
      <c r="G60" s="20">
        <v>0</v>
      </c>
      <c r="H60" s="20">
        <v>0</v>
      </c>
      <c r="I60" s="21">
        <f t="shared" si="0"/>
        <v>0</v>
      </c>
      <c r="J60" s="28">
        <v>0</v>
      </c>
      <c r="K60" s="20">
        <v>0</v>
      </c>
      <c r="L60" s="20">
        <v>0</v>
      </c>
      <c r="M60" s="21">
        <f t="shared" si="11"/>
        <v>0</v>
      </c>
      <c r="N60" s="20">
        <v>0</v>
      </c>
      <c r="O60" s="20">
        <v>0</v>
      </c>
      <c r="P60" s="20">
        <v>0</v>
      </c>
      <c r="Q60" s="21">
        <f t="shared" si="12"/>
        <v>0</v>
      </c>
      <c r="R60" s="20">
        <v>0</v>
      </c>
      <c r="S60" s="20">
        <v>0</v>
      </c>
      <c r="T60" s="20">
        <v>0</v>
      </c>
      <c r="U60" s="21">
        <f t="shared" si="42"/>
        <v>0</v>
      </c>
      <c r="V60" s="28">
        <f t="shared" si="44"/>
        <v>0</v>
      </c>
      <c r="W60" s="20"/>
      <c r="X60" s="20">
        <f t="shared" si="1"/>
        <v>0</v>
      </c>
      <c r="Y60" s="22" t="e">
        <f t="shared" si="2"/>
        <v>#DIV/0!</v>
      </c>
      <c r="Z60" s="20">
        <v>143414</v>
      </c>
      <c r="AA60" s="20">
        <f t="shared" si="3"/>
        <v>143414</v>
      </c>
      <c r="AB60" s="22" t="e">
        <f t="shared" si="4"/>
        <v>#DIV/0!</v>
      </c>
      <c r="AC60" s="20">
        <v>652181</v>
      </c>
      <c r="AD60" s="20">
        <f t="shared" si="5"/>
        <v>652181</v>
      </c>
      <c r="AE60" s="22" t="e">
        <f t="shared" si="6"/>
        <v>#DIV/0!</v>
      </c>
      <c r="AF60" s="23">
        <f t="shared" si="7"/>
        <v>795595</v>
      </c>
      <c r="AG60" s="23">
        <f t="shared" si="8"/>
        <v>795595</v>
      </c>
      <c r="AH60" s="24" t="e">
        <f t="shared" si="9"/>
        <v>#DIV/0!</v>
      </c>
      <c r="AI60" s="20">
        <v>14504</v>
      </c>
      <c r="AJ60" s="20">
        <f t="shared" si="13"/>
        <v>14504</v>
      </c>
      <c r="AK60" s="22" t="e">
        <f t="shared" si="10"/>
        <v>#DIV/0!</v>
      </c>
      <c r="AL60" s="20">
        <v>0</v>
      </c>
      <c r="AM60" s="20">
        <f t="shared" si="14"/>
        <v>0</v>
      </c>
      <c r="AN60" s="22" t="e">
        <f t="shared" si="15"/>
        <v>#DIV/0!</v>
      </c>
      <c r="AO60" s="20">
        <v>14504</v>
      </c>
      <c r="AP60" s="20">
        <f t="shared" si="16"/>
        <v>14504</v>
      </c>
      <c r="AQ60" s="22" t="e">
        <f t="shared" si="17"/>
        <v>#DIV/0!</v>
      </c>
      <c r="AR60" s="25">
        <f t="shared" si="18"/>
        <v>824603</v>
      </c>
      <c r="AS60" s="25">
        <f t="shared" si="19"/>
        <v>824603</v>
      </c>
      <c r="AT60" s="26" t="e">
        <f t="shared" si="20"/>
        <v>#DIV/0!</v>
      </c>
      <c r="AU60" s="20">
        <v>0</v>
      </c>
      <c r="AV60" s="20">
        <f t="shared" si="21"/>
        <v>0</v>
      </c>
      <c r="AW60" s="22" t="e">
        <f t="shared" si="22"/>
        <v>#DIV/0!</v>
      </c>
      <c r="AX60" s="20">
        <v>155640.25</v>
      </c>
      <c r="AY60" s="20">
        <f t="shared" si="23"/>
        <v>155640.25</v>
      </c>
      <c r="AZ60" s="22" t="e">
        <f t="shared" si="24"/>
        <v>#DIV/0!</v>
      </c>
      <c r="BA60" s="20">
        <v>345013.73</v>
      </c>
      <c r="BB60" s="20">
        <f t="shared" si="25"/>
        <v>345013.73</v>
      </c>
      <c r="BC60" s="27" t="e">
        <f t="shared" si="26"/>
        <v>#DIV/0!</v>
      </c>
      <c r="BD60" s="25">
        <f t="shared" si="27"/>
        <v>1325256.98</v>
      </c>
      <c r="BE60" s="25">
        <f t="shared" si="28"/>
        <v>1325256.98</v>
      </c>
      <c r="BF60" s="26" t="e">
        <f t="shared" si="29"/>
        <v>#DIV/0!</v>
      </c>
      <c r="BG60" s="20">
        <v>0</v>
      </c>
      <c r="BH60" s="20">
        <f t="shared" si="30"/>
        <v>0</v>
      </c>
      <c r="BI60" s="27" t="e">
        <f t="shared" si="31"/>
        <v>#DIV/0!</v>
      </c>
      <c r="BJ60" s="20">
        <v>15284</v>
      </c>
      <c r="BK60" s="20">
        <f t="shared" si="32"/>
        <v>15284</v>
      </c>
      <c r="BL60" s="27" t="e">
        <f t="shared" si="33"/>
        <v>#DIV/0!</v>
      </c>
      <c r="BM60" s="20">
        <v>0</v>
      </c>
      <c r="BN60" s="20">
        <f t="shared" si="34"/>
        <v>0</v>
      </c>
      <c r="BO60" s="27" t="e">
        <f t="shared" si="43"/>
        <v>#DIV/0!</v>
      </c>
      <c r="BP60" s="47">
        <f t="shared" si="35"/>
        <v>1340540.98</v>
      </c>
      <c r="BQ60" s="25">
        <f t="shared" si="36"/>
        <v>1340540.98</v>
      </c>
      <c r="BR60" s="42" t="e">
        <f t="shared" si="37"/>
        <v>#DIV/0!</v>
      </c>
      <c r="BS60" s="62">
        <f t="shared" si="38"/>
        <v>576432.62140000006</v>
      </c>
      <c r="BT60" s="49">
        <f t="shared" si="39"/>
        <v>576432.62140000006</v>
      </c>
      <c r="BU60" s="28">
        <f t="shared" si="40"/>
        <v>576432.62140000006</v>
      </c>
      <c r="BV60" s="31" t="e">
        <f t="shared" si="41"/>
        <v>#DIV/0!</v>
      </c>
    </row>
    <row r="61" spans="1:74" x14ac:dyDescent="0.2">
      <c r="A61" s="19">
        <v>53</v>
      </c>
      <c r="B61" s="19" t="s">
        <v>110</v>
      </c>
      <c r="C61" s="4">
        <v>7707049388</v>
      </c>
      <c r="D61" s="4">
        <v>101245001</v>
      </c>
      <c r="E61" s="4">
        <v>86618101</v>
      </c>
      <c r="F61" s="20">
        <v>0</v>
      </c>
      <c r="G61" s="20">
        <v>59232</v>
      </c>
      <c r="H61" s="20">
        <v>57845</v>
      </c>
      <c r="I61" s="21">
        <f t="shared" si="0"/>
        <v>117077</v>
      </c>
      <c r="J61" s="28">
        <v>93370</v>
      </c>
      <c r="K61" s="20">
        <v>78769</v>
      </c>
      <c r="L61" s="20">
        <v>63744</v>
      </c>
      <c r="M61" s="21">
        <f t="shared" si="11"/>
        <v>352960</v>
      </c>
      <c r="N61" s="20">
        <v>56329</v>
      </c>
      <c r="O61" s="20">
        <v>61338</v>
      </c>
      <c r="P61" s="20">
        <v>57707</v>
      </c>
      <c r="Q61" s="21">
        <f t="shared" si="12"/>
        <v>528334</v>
      </c>
      <c r="R61" s="20">
        <v>50847</v>
      </c>
      <c r="S61" s="20">
        <v>54305</v>
      </c>
      <c r="T61" s="20">
        <v>129206</v>
      </c>
      <c r="U61" s="21">
        <f t="shared" si="42"/>
        <v>762692</v>
      </c>
      <c r="V61" s="28">
        <f t="shared" si="44"/>
        <v>305076.8</v>
      </c>
      <c r="W61" s="20"/>
      <c r="X61" s="20">
        <f t="shared" si="1"/>
        <v>0</v>
      </c>
      <c r="Y61" s="22" t="e">
        <f t="shared" si="2"/>
        <v>#DIV/0!</v>
      </c>
      <c r="Z61" s="20">
        <v>66540</v>
      </c>
      <c r="AA61" s="20">
        <f t="shared" si="3"/>
        <v>7308</v>
      </c>
      <c r="AB61" s="22">
        <f t="shared" si="4"/>
        <v>1.1233792544570502</v>
      </c>
      <c r="AC61" s="20">
        <v>64316</v>
      </c>
      <c r="AD61" s="20">
        <f t="shared" si="5"/>
        <v>6471</v>
      </c>
      <c r="AE61" s="22">
        <f t="shared" si="6"/>
        <v>1.1118679228973982</v>
      </c>
      <c r="AF61" s="23">
        <f t="shared" si="7"/>
        <v>130856</v>
      </c>
      <c r="AG61" s="23">
        <f t="shared" si="8"/>
        <v>13779</v>
      </c>
      <c r="AH61" s="24">
        <f t="shared" si="9"/>
        <v>1.1176917754981763</v>
      </c>
      <c r="AI61" s="20">
        <v>140286</v>
      </c>
      <c r="AJ61" s="20">
        <f t="shared" si="13"/>
        <v>46916</v>
      </c>
      <c r="AK61" s="22">
        <f t="shared" si="10"/>
        <v>1.5024740280604048</v>
      </c>
      <c r="AL61" s="20">
        <v>58107</v>
      </c>
      <c r="AM61" s="20">
        <f t="shared" si="14"/>
        <v>-20662</v>
      </c>
      <c r="AN61" s="22">
        <f t="shared" si="15"/>
        <v>0.73768868463481829</v>
      </c>
      <c r="AO61" s="20">
        <v>92928</v>
      </c>
      <c r="AP61" s="20">
        <f t="shared" si="16"/>
        <v>29184</v>
      </c>
      <c r="AQ61" s="22">
        <f t="shared" si="17"/>
        <v>1.4578313253012047</v>
      </c>
      <c r="AR61" s="25">
        <f t="shared" si="18"/>
        <v>422177</v>
      </c>
      <c r="AS61" s="25">
        <f t="shared" si="19"/>
        <v>69217</v>
      </c>
      <c r="AT61" s="26">
        <f t="shared" si="20"/>
        <v>1.1961043744333635</v>
      </c>
      <c r="AU61" s="20">
        <v>14779</v>
      </c>
      <c r="AV61" s="20">
        <f t="shared" si="21"/>
        <v>-41550</v>
      </c>
      <c r="AW61" s="22">
        <f t="shared" si="22"/>
        <v>0.2623692946794724</v>
      </c>
      <c r="AX61" s="20">
        <v>27662</v>
      </c>
      <c r="AY61" s="20">
        <f t="shared" si="23"/>
        <v>-33676</v>
      </c>
      <c r="AZ61" s="22">
        <f t="shared" si="24"/>
        <v>0.4509765561315987</v>
      </c>
      <c r="BA61" s="20">
        <v>11861</v>
      </c>
      <c r="BB61" s="20">
        <f t="shared" si="25"/>
        <v>-45846</v>
      </c>
      <c r="BC61" s="27">
        <f t="shared" si="26"/>
        <v>0.20553832290709967</v>
      </c>
      <c r="BD61" s="25">
        <f t="shared" si="27"/>
        <v>476479</v>
      </c>
      <c r="BE61" s="25">
        <f t="shared" si="28"/>
        <v>-51855</v>
      </c>
      <c r="BF61" s="26">
        <f t="shared" si="29"/>
        <v>0.90185185886200769</v>
      </c>
      <c r="BG61" s="20">
        <v>10196</v>
      </c>
      <c r="BH61" s="20">
        <f t="shared" si="30"/>
        <v>-40651</v>
      </c>
      <c r="BI61" s="27">
        <f t="shared" si="31"/>
        <v>0.2005231380415757</v>
      </c>
      <c r="BJ61" s="20">
        <v>13167</v>
      </c>
      <c r="BK61" s="20">
        <f t="shared" si="32"/>
        <v>-41138</v>
      </c>
      <c r="BL61" s="27">
        <f t="shared" si="33"/>
        <v>0.24246386152288002</v>
      </c>
      <c r="BM61" s="20">
        <v>27806</v>
      </c>
      <c r="BN61" s="20">
        <f t="shared" si="34"/>
        <v>-101400</v>
      </c>
      <c r="BO61" s="27">
        <f t="shared" si="43"/>
        <v>0.2152067241459375</v>
      </c>
      <c r="BP61" s="47">
        <f t="shared" si="35"/>
        <v>527648</v>
      </c>
      <c r="BQ61" s="25">
        <f t="shared" si="36"/>
        <v>-235044</v>
      </c>
      <c r="BR61" s="42">
        <f t="shared" si="37"/>
        <v>0.69182317370576851</v>
      </c>
      <c r="BS61" s="62">
        <f t="shared" si="38"/>
        <v>226888.64</v>
      </c>
      <c r="BT61" s="49">
        <f t="shared" si="39"/>
        <v>226888.64</v>
      </c>
      <c r="BU61" s="28">
        <f t="shared" si="40"/>
        <v>-78188.159999999974</v>
      </c>
      <c r="BV61" s="31">
        <f t="shared" si="41"/>
        <v>0.74370991173370127</v>
      </c>
    </row>
    <row r="62" spans="1:74" x14ac:dyDescent="0.2">
      <c r="A62" s="19">
        <v>54</v>
      </c>
      <c r="B62" s="19" t="s">
        <v>111</v>
      </c>
      <c r="C62" s="4">
        <v>1012003431</v>
      </c>
      <c r="D62" s="4">
        <v>101201001</v>
      </c>
      <c r="E62" s="4">
        <v>86618101</v>
      </c>
      <c r="F62" s="20">
        <v>22063</v>
      </c>
      <c r="G62" s="20">
        <v>0</v>
      </c>
      <c r="H62" s="20">
        <v>0</v>
      </c>
      <c r="I62" s="21">
        <f t="shared" si="0"/>
        <v>22063</v>
      </c>
      <c r="J62" s="28">
        <v>0</v>
      </c>
      <c r="K62" s="20">
        <v>0</v>
      </c>
      <c r="L62" s="20">
        <v>0</v>
      </c>
      <c r="M62" s="21">
        <f t="shared" si="11"/>
        <v>22063</v>
      </c>
      <c r="N62" s="20">
        <v>0</v>
      </c>
      <c r="O62" s="20">
        <v>0</v>
      </c>
      <c r="P62" s="20">
        <v>0</v>
      </c>
      <c r="Q62" s="21">
        <f t="shared" si="12"/>
        <v>22063</v>
      </c>
      <c r="R62" s="20">
        <v>0</v>
      </c>
      <c r="S62" s="20">
        <v>0</v>
      </c>
      <c r="T62" s="20">
        <v>341666</v>
      </c>
      <c r="U62" s="21">
        <f t="shared" si="42"/>
        <v>363729</v>
      </c>
      <c r="V62" s="28">
        <f t="shared" si="44"/>
        <v>145491.6</v>
      </c>
      <c r="W62" s="20">
        <v>20578</v>
      </c>
      <c r="X62" s="20">
        <f t="shared" si="1"/>
        <v>-1485</v>
      </c>
      <c r="Y62" s="22">
        <f t="shared" si="2"/>
        <v>0.9326927435072293</v>
      </c>
      <c r="Z62" s="20">
        <v>0</v>
      </c>
      <c r="AA62" s="20">
        <f t="shared" si="3"/>
        <v>0</v>
      </c>
      <c r="AB62" s="22" t="e">
        <f t="shared" si="4"/>
        <v>#DIV/0!</v>
      </c>
      <c r="AC62" s="20">
        <v>0</v>
      </c>
      <c r="AD62" s="20">
        <f t="shared" si="5"/>
        <v>0</v>
      </c>
      <c r="AE62" s="22" t="e">
        <f t="shared" si="6"/>
        <v>#DIV/0!</v>
      </c>
      <c r="AF62" s="23">
        <f t="shared" si="7"/>
        <v>20578</v>
      </c>
      <c r="AG62" s="23">
        <f t="shared" si="8"/>
        <v>-1485</v>
      </c>
      <c r="AH62" s="24">
        <f t="shared" si="9"/>
        <v>0.9326927435072293</v>
      </c>
      <c r="AI62" s="20">
        <v>88605</v>
      </c>
      <c r="AJ62" s="20">
        <f t="shared" si="13"/>
        <v>88605</v>
      </c>
      <c r="AK62" s="22" t="e">
        <f t="shared" si="10"/>
        <v>#DIV/0!</v>
      </c>
      <c r="AL62" s="20">
        <v>0</v>
      </c>
      <c r="AM62" s="20">
        <f t="shared" si="14"/>
        <v>0</v>
      </c>
      <c r="AN62" s="22" t="e">
        <f t="shared" si="15"/>
        <v>#DIV/0!</v>
      </c>
      <c r="AO62" s="20">
        <v>0</v>
      </c>
      <c r="AP62" s="20">
        <f t="shared" si="16"/>
        <v>0</v>
      </c>
      <c r="AQ62" s="22" t="e">
        <f t="shared" si="17"/>
        <v>#DIV/0!</v>
      </c>
      <c r="AR62" s="25">
        <f t="shared" si="18"/>
        <v>109183</v>
      </c>
      <c r="AS62" s="25">
        <f t="shared" si="19"/>
        <v>87120</v>
      </c>
      <c r="AT62" s="26">
        <f t="shared" si="20"/>
        <v>4.9486923809092147</v>
      </c>
      <c r="AU62" s="20">
        <v>91323.34</v>
      </c>
      <c r="AV62" s="20">
        <f t="shared" si="21"/>
        <v>91323.34</v>
      </c>
      <c r="AW62" s="22" t="e">
        <f t="shared" si="22"/>
        <v>#DIV/0!</v>
      </c>
      <c r="AX62" s="20">
        <v>0</v>
      </c>
      <c r="AY62" s="20">
        <f t="shared" si="23"/>
        <v>0</v>
      </c>
      <c r="AZ62" s="22" t="e">
        <f t="shared" si="24"/>
        <v>#DIV/0!</v>
      </c>
      <c r="BA62" s="20">
        <v>0</v>
      </c>
      <c r="BB62" s="20">
        <f t="shared" si="25"/>
        <v>0</v>
      </c>
      <c r="BC62" s="27" t="e">
        <f t="shared" si="26"/>
        <v>#DIV/0!</v>
      </c>
      <c r="BD62" s="25">
        <f t="shared" si="27"/>
        <v>200506.34</v>
      </c>
      <c r="BE62" s="25">
        <f t="shared" si="28"/>
        <v>178443.34</v>
      </c>
      <c r="BF62" s="26">
        <f t="shared" si="29"/>
        <v>9.0879001042469287</v>
      </c>
      <c r="BG62" s="20">
        <v>88995</v>
      </c>
      <c r="BH62" s="20">
        <f t="shared" si="30"/>
        <v>88995</v>
      </c>
      <c r="BI62" s="27" t="e">
        <f t="shared" si="31"/>
        <v>#DIV/0!</v>
      </c>
      <c r="BJ62" s="20">
        <v>0</v>
      </c>
      <c r="BK62" s="20">
        <f t="shared" si="32"/>
        <v>0</v>
      </c>
      <c r="BL62" s="27" t="e">
        <f t="shared" si="33"/>
        <v>#DIV/0!</v>
      </c>
      <c r="BM62" s="20">
        <v>67530</v>
      </c>
      <c r="BN62" s="20">
        <f t="shared" si="34"/>
        <v>-274136</v>
      </c>
      <c r="BO62" s="27">
        <f t="shared" si="43"/>
        <v>0.19764916614471442</v>
      </c>
      <c r="BP62" s="47">
        <f t="shared" si="35"/>
        <v>357031.33999999997</v>
      </c>
      <c r="BQ62" s="25">
        <f t="shared" si="36"/>
        <v>-6697.6600000000326</v>
      </c>
      <c r="BR62" s="42">
        <f t="shared" si="37"/>
        <v>0.98158612593441807</v>
      </c>
      <c r="BS62" s="62">
        <f t="shared" si="38"/>
        <v>153523.4762</v>
      </c>
      <c r="BT62" s="49">
        <f t="shared" si="39"/>
        <v>153523.4762</v>
      </c>
      <c r="BU62" s="28">
        <f t="shared" si="40"/>
        <v>8031.8761999999988</v>
      </c>
      <c r="BV62" s="31">
        <f t="shared" si="41"/>
        <v>1.0552050853794996</v>
      </c>
    </row>
    <row r="63" spans="1:74" x14ac:dyDescent="0.2">
      <c r="A63" s="19">
        <v>55</v>
      </c>
      <c r="B63" s="19" t="s">
        <v>112</v>
      </c>
      <c r="C63" s="4">
        <v>1012012299</v>
      </c>
      <c r="D63" s="4">
        <v>101201001</v>
      </c>
      <c r="E63" s="4">
        <v>86618101</v>
      </c>
      <c r="F63" s="20"/>
      <c r="G63" s="20"/>
      <c r="H63" s="20"/>
      <c r="I63" s="21">
        <f t="shared" si="0"/>
        <v>0</v>
      </c>
      <c r="J63" s="28"/>
      <c r="K63" s="20"/>
      <c r="L63" s="20">
        <v>0</v>
      </c>
      <c r="M63" s="21">
        <f t="shared" si="11"/>
        <v>0</v>
      </c>
      <c r="N63" s="20"/>
      <c r="O63" s="20">
        <v>0</v>
      </c>
      <c r="P63" s="20">
        <v>0</v>
      </c>
      <c r="Q63" s="21">
        <f t="shared" si="12"/>
        <v>0</v>
      </c>
      <c r="R63" s="20">
        <v>0</v>
      </c>
      <c r="S63" s="20">
        <v>0</v>
      </c>
      <c r="T63" s="20">
        <v>0</v>
      </c>
      <c r="U63" s="21">
        <f t="shared" si="42"/>
        <v>0</v>
      </c>
      <c r="V63" s="28">
        <f t="shared" si="44"/>
        <v>0</v>
      </c>
      <c r="W63" s="20">
        <v>0</v>
      </c>
      <c r="X63" s="20">
        <f t="shared" si="1"/>
        <v>0</v>
      </c>
      <c r="Y63" s="22" t="e">
        <f t="shared" si="2"/>
        <v>#DIV/0!</v>
      </c>
      <c r="Z63" s="20">
        <v>11011</v>
      </c>
      <c r="AA63" s="20">
        <f t="shared" si="3"/>
        <v>11011</v>
      </c>
      <c r="AB63" s="22" t="e">
        <f t="shared" si="4"/>
        <v>#DIV/0!</v>
      </c>
      <c r="AC63" s="20">
        <v>38440</v>
      </c>
      <c r="AD63" s="20">
        <f t="shared" si="5"/>
        <v>38440</v>
      </c>
      <c r="AE63" s="22" t="e">
        <f t="shared" si="6"/>
        <v>#DIV/0!</v>
      </c>
      <c r="AF63" s="23">
        <f t="shared" si="7"/>
        <v>49451</v>
      </c>
      <c r="AG63" s="23">
        <f t="shared" si="8"/>
        <v>49451</v>
      </c>
      <c r="AH63" s="24" t="e">
        <f t="shared" si="9"/>
        <v>#DIV/0!</v>
      </c>
      <c r="AI63" s="20">
        <v>51570</v>
      </c>
      <c r="AJ63" s="20">
        <f t="shared" si="13"/>
        <v>51570</v>
      </c>
      <c r="AK63" s="22" t="e">
        <f t="shared" si="10"/>
        <v>#DIV/0!</v>
      </c>
      <c r="AL63" s="20">
        <v>55798</v>
      </c>
      <c r="AM63" s="20">
        <f t="shared" si="14"/>
        <v>55798</v>
      </c>
      <c r="AN63" s="22" t="e">
        <f t="shared" si="15"/>
        <v>#DIV/0!</v>
      </c>
      <c r="AO63" s="20">
        <v>58063</v>
      </c>
      <c r="AP63" s="20">
        <f t="shared" si="16"/>
        <v>58063</v>
      </c>
      <c r="AQ63" s="22" t="e">
        <f t="shared" si="17"/>
        <v>#DIV/0!</v>
      </c>
      <c r="AR63" s="25">
        <f t="shared" si="18"/>
        <v>214882</v>
      </c>
      <c r="AS63" s="25">
        <f t="shared" si="19"/>
        <v>214882</v>
      </c>
      <c r="AT63" s="26" t="e">
        <f t="shared" si="20"/>
        <v>#DIV/0!</v>
      </c>
      <c r="AU63" s="20">
        <v>70260.179999999993</v>
      </c>
      <c r="AV63" s="20">
        <f t="shared" si="21"/>
        <v>70260.179999999993</v>
      </c>
      <c r="AW63" s="22" t="e">
        <f t="shared" si="22"/>
        <v>#DIV/0!</v>
      </c>
      <c r="AX63" s="20">
        <v>244430</v>
      </c>
      <c r="AY63" s="20">
        <f t="shared" si="23"/>
        <v>244430</v>
      </c>
      <c r="AZ63" s="22" t="e">
        <f t="shared" si="24"/>
        <v>#DIV/0!</v>
      </c>
      <c r="BA63" s="20">
        <v>427656</v>
      </c>
      <c r="BB63" s="20">
        <f t="shared" si="25"/>
        <v>427656</v>
      </c>
      <c r="BC63" s="27" t="e">
        <f t="shared" si="26"/>
        <v>#DIV/0!</v>
      </c>
      <c r="BD63" s="25">
        <f t="shared" si="27"/>
        <v>957228.17999999993</v>
      </c>
      <c r="BE63" s="25">
        <f t="shared" si="28"/>
        <v>957228.17999999993</v>
      </c>
      <c r="BF63" s="26" t="e">
        <f t="shared" si="29"/>
        <v>#DIV/0!</v>
      </c>
      <c r="BG63" s="20">
        <v>283465.2</v>
      </c>
      <c r="BH63" s="20">
        <f t="shared" si="30"/>
        <v>283465.2</v>
      </c>
      <c r="BI63" s="27" t="e">
        <f t="shared" si="31"/>
        <v>#DIV/0!</v>
      </c>
      <c r="BJ63" s="20">
        <v>538445.61</v>
      </c>
      <c r="BK63" s="20">
        <f t="shared" si="32"/>
        <v>538445.61</v>
      </c>
      <c r="BL63" s="27" t="e">
        <f t="shared" si="33"/>
        <v>#DIV/0!</v>
      </c>
      <c r="BM63" s="20">
        <v>292473</v>
      </c>
      <c r="BN63" s="20">
        <f t="shared" si="34"/>
        <v>292473</v>
      </c>
      <c r="BO63" s="27" t="e">
        <f t="shared" si="43"/>
        <v>#DIV/0!</v>
      </c>
      <c r="BP63" s="47">
        <f t="shared" si="35"/>
        <v>2071611.9899999998</v>
      </c>
      <c r="BQ63" s="25">
        <f t="shared" si="36"/>
        <v>2071611.9899999998</v>
      </c>
      <c r="BR63" s="42" t="e">
        <f t="shared" si="37"/>
        <v>#DIV/0!</v>
      </c>
      <c r="BS63" s="62">
        <f t="shared" si="38"/>
        <v>890793.15569999989</v>
      </c>
      <c r="BT63" s="49">
        <f t="shared" si="39"/>
        <v>890793.15569999989</v>
      </c>
      <c r="BU63" s="28">
        <f t="shared" si="40"/>
        <v>890793.15569999989</v>
      </c>
      <c r="BV63" s="31" t="e">
        <f t="shared" si="41"/>
        <v>#DIV/0!</v>
      </c>
    </row>
    <row r="64" spans="1:74" x14ac:dyDescent="0.2">
      <c r="A64" s="19">
        <v>56</v>
      </c>
      <c r="B64" s="19" t="s">
        <v>113</v>
      </c>
      <c r="C64" s="4">
        <v>1001000598</v>
      </c>
      <c r="D64" s="4">
        <v>1000101001</v>
      </c>
      <c r="E64" s="4">
        <v>86618101</v>
      </c>
      <c r="F64" s="20">
        <v>0</v>
      </c>
      <c r="G64" s="20">
        <v>0</v>
      </c>
      <c r="H64" s="20">
        <v>0</v>
      </c>
      <c r="I64" s="21">
        <f t="shared" si="0"/>
        <v>0</v>
      </c>
      <c r="J64" s="28">
        <v>25441</v>
      </c>
      <c r="K64" s="20">
        <v>0</v>
      </c>
      <c r="L64" s="20">
        <v>26937</v>
      </c>
      <c r="M64" s="21">
        <f t="shared" si="11"/>
        <v>52378</v>
      </c>
      <c r="N64" s="20">
        <v>25991</v>
      </c>
      <c r="O64" s="20">
        <v>0</v>
      </c>
      <c r="P64" s="20">
        <v>0</v>
      </c>
      <c r="Q64" s="21">
        <f t="shared" si="12"/>
        <v>78369</v>
      </c>
      <c r="R64" s="20">
        <v>32989.99</v>
      </c>
      <c r="S64" s="20">
        <v>242295</v>
      </c>
      <c r="T64" s="20">
        <v>73230</v>
      </c>
      <c r="U64" s="21">
        <f t="shared" si="42"/>
        <v>426883.99</v>
      </c>
      <c r="V64" s="28">
        <f t="shared" si="44"/>
        <v>170753.59600000002</v>
      </c>
      <c r="W64" s="20">
        <v>0</v>
      </c>
      <c r="X64" s="20">
        <f t="shared" si="1"/>
        <v>0</v>
      </c>
      <c r="Y64" s="22" t="e">
        <f t="shared" si="2"/>
        <v>#DIV/0!</v>
      </c>
      <c r="Z64" s="20">
        <v>7840.38</v>
      </c>
      <c r="AA64" s="20">
        <f t="shared" si="3"/>
        <v>7840.38</v>
      </c>
      <c r="AB64" s="22" t="e">
        <f t="shared" si="4"/>
        <v>#DIV/0!</v>
      </c>
      <c r="AC64" s="20">
        <v>0</v>
      </c>
      <c r="AD64" s="20">
        <f t="shared" si="5"/>
        <v>0</v>
      </c>
      <c r="AE64" s="22" t="e">
        <f t="shared" si="6"/>
        <v>#DIV/0!</v>
      </c>
      <c r="AF64" s="23">
        <f t="shared" si="7"/>
        <v>7840.38</v>
      </c>
      <c r="AG64" s="23">
        <f t="shared" si="8"/>
        <v>7840.38</v>
      </c>
      <c r="AH64" s="24" t="e">
        <f t="shared" si="9"/>
        <v>#DIV/0!</v>
      </c>
      <c r="AI64" s="20">
        <v>81455</v>
      </c>
      <c r="AJ64" s="20">
        <f t="shared" si="13"/>
        <v>56014</v>
      </c>
      <c r="AK64" s="22">
        <f t="shared" si="10"/>
        <v>3.2017216304390552</v>
      </c>
      <c r="AL64" s="20">
        <v>0</v>
      </c>
      <c r="AM64" s="20">
        <f t="shared" si="14"/>
        <v>0</v>
      </c>
      <c r="AN64" s="22" t="e">
        <f t="shared" si="15"/>
        <v>#DIV/0!</v>
      </c>
      <c r="AO64" s="20">
        <v>0</v>
      </c>
      <c r="AP64" s="20">
        <f t="shared" si="16"/>
        <v>-26937</v>
      </c>
      <c r="AQ64" s="22">
        <f t="shared" si="17"/>
        <v>0</v>
      </c>
      <c r="AR64" s="25">
        <f t="shared" si="18"/>
        <v>89295.38</v>
      </c>
      <c r="AS64" s="25">
        <f t="shared" si="19"/>
        <v>36917.380000000005</v>
      </c>
      <c r="AT64" s="26">
        <f t="shared" si="20"/>
        <v>1.7048260720149682</v>
      </c>
      <c r="AU64" s="20">
        <v>183657</v>
      </c>
      <c r="AV64" s="20">
        <f t="shared" si="21"/>
        <v>157666</v>
      </c>
      <c r="AW64" s="22">
        <f t="shared" si="22"/>
        <v>7.0661767534915931</v>
      </c>
      <c r="AX64" s="20">
        <v>794.55</v>
      </c>
      <c r="AY64" s="20">
        <f t="shared" si="23"/>
        <v>794.55</v>
      </c>
      <c r="AZ64" s="22" t="e">
        <f t="shared" si="24"/>
        <v>#DIV/0!</v>
      </c>
      <c r="BA64" s="20">
        <v>0</v>
      </c>
      <c r="BB64" s="20">
        <f t="shared" si="25"/>
        <v>0</v>
      </c>
      <c r="BC64" s="27" t="e">
        <f t="shared" si="26"/>
        <v>#DIV/0!</v>
      </c>
      <c r="BD64" s="25">
        <f t="shared" si="27"/>
        <v>273746.93</v>
      </c>
      <c r="BE64" s="25">
        <f t="shared" si="28"/>
        <v>195377.93</v>
      </c>
      <c r="BF64" s="26">
        <f t="shared" si="29"/>
        <v>3.4930512064719466</v>
      </c>
      <c r="BG64" s="20">
        <v>107158.82</v>
      </c>
      <c r="BH64" s="20">
        <f t="shared" si="30"/>
        <v>74168.830000000016</v>
      </c>
      <c r="BI64" s="27">
        <f t="shared" si="31"/>
        <v>3.2482222637836511</v>
      </c>
      <c r="BJ64" s="20">
        <v>26774</v>
      </c>
      <c r="BK64" s="20">
        <f t="shared" si="32"/>
        <v>-215521</v>
      </c>
      <c r="BL64" s="27">
        <f t="shared" si="33"/>
        <v>0.11050166119812625</v>
      </c>
      <c r="BM64" s="20">
        <v>31337</v>
      </c>
      <c r="BN64" s="20">
        <f t="shared" si="34"/>
        <v>-41893</v>
      </c>
      <c r="BO64" s="27">
        <f t="shared" si="43"/>
        <v>0.42792571350539399</v>
      </c>
      <c r="BP64" s="47">
        <f t="shared" si="35"/>
        <v>439016.75</v>
      </c>
      <c r="BQ64" s="25">
        <f t="shared" si="36"/>
        <v>12132.760000000009</v>
      </c>
      <c r="BR64" s="42">
        <f t="shared" si="37"/>
        <v>1.0284216796230752</v>
      </c>
      <c r="BS64" s="62">
        <f t="shared" si="38"/>
        <v>188777.20250000001</v>
      </c>
      <c r="BT64" s="49">
        <f t="shared" si="39"/>
        <v>188777.20250000001</v>
      </c>
      <c r="BU64" s="28">
        <f t="shared" si="40"/>
        <v>18023.606499999994</v>
      </c>
      <c r="BV64" s="31">
        <f t="shared" si="41"/>
        <v>1.1055533055948057</v>
      </c>
    </row>
    <row r="65" spans="1:74" ht="13.5" customHeight="1" x14ac:dyDescent="0.2">
      <c r="A65" s="19">
        <v>57</v>
      </c>
      <c r="B65" s="19" t="s">
        <v>114</v>
      </c>
      <c r="C65" s="4">
        <v>7813341546</v>
      </c>
      <c r="D65" s="4">
        <v>101202001</v>
      </c>
      <c r="E65" s="4">
        <v>86618411</v>
      </c>
      <c r="F65" s="20">
        <v>7770</v>
      </c>
      <c r="G65" s="20">
        <v>250261</v>
      </c>
      <c r="H65" s="20">
        <v>185199</v>
      </c>
      <c r="I65" s="21">
        <f t="shared" si="0"/>
        <v>443230</v>
      </c>
      <c r="J65" s="28">
        <v>189537</v>
      </c>
      <c r="K65" s="20">
        <v>236432</v>
      </c>
      <c r="L65" s="20">
        <v>216174</v>
      </c>
      <c r="M65" s="21">
        <f t="shared" si="11"/>
        <v>1085373</v>
      </c>
      <c r="N65" s="20">
        <v>250960</v>
      </c>
      <c r="O65" s="20">
        <v>288294</v>
      </c>
      <c r="P65" s="20">
        <v>216111</v>
      </c>
      <c r="Q65" s="21">
        <f t="shared" si="12"/>
        <v>1840738</v>
      </c>
      <c r="R65" s="20">
        <v>172293</v>
      </c>
      <c r="S65" s="20">
        <v>246347</v>
      </c>
      <c r="T65" s="20">
        <v>446832</v>
      </c>
      <c r="U65" s="21">
        <f t="shared" si="42"/>
        <v>2706210</v>
      </c>
      <c r="V65" s="28">
        <f t="shared" si="44"/>
        <v>1298980.8</v>
      </c>
      <c r="W65" s="20">
        <v>186114</v>
      </c>
      <c r="X65" s="20">
        <f t="shared" si="1"/>
        <v>178344</v>
      </c>
      <c r="Y65" s="22">
        <f t="shared" si="2"/>
        <v>23.952895752895753</v>
      </c>
      <c r="Z65" s="20">
        <v>278514</v>
      </c>
      <c r="AA65" s="20">
        <f t="shared" si="3"/>
        <v>28253</v>
      </c>
      <c r="AB65" s="22">
        <f t="shared" si="4"/>
        <v>1.1128941385193858</v>
      </c>
      <c r="AC65" s="20">
        <v>197599</v>
      </c>
      <c r="AD65" s="20">
        <f t="shared" si="5"/>
        <v>12400</v>
      </c>
      <c r="AE65" s="22">
        <f t="shared" si="6"/>
        <v>1.0669550051566152</v>
      </c>
      <c r="AF65" s="23">
        <f t="shared" si="7"/>
        <v>662227</v>
      </c>
      <c r="AG65" s="23">
        <f t="shared" si="8"/>
        <v>218997</v>
      </c>
      <c r="AH65" s="24">
        <f t="shared" si="9"/>
        <v>1.494093360106491</v>
      </c>
      <c r="AI65" s="20">
        <v>214897</v>
      </c>
      <c r="AJ65" s="20">
        <f t="shared" si="13"/>
        <v>25360</v>
      </c>
      <c r="AK65" s="22">
        <f t="shared" si="10"/>
        <v>1.1337997330336558</v>
      </c>
      <c r="AL65" s="20">
        <v>202595</v>
      </c>
      <c r="AM65" s="20">
        <f t="shared" si="14"/>
        <v>-33837</v>
      </c>
      <c r="AN65" s="22">
        <f t="shared" si="15"/>
        <v>0.85688485484198418</v>
      </c>
      <c r="AO65" s="20">
        <v>210495</v>
      </c>
      <c r="AP65" s="20">
        <f t="shared" si="16"/>
        <v>-5679</v>
      </c>
      <c r="AQ65" s="22">
        <f t="shared" si="17"/>
        <v>0.97372949568403233</v>
      </c>
      <c r="AR65" s="25">
        <f t="shared" si="18"/>
        <v>1290214</v>
      </c>
      <c r="AS65" s="25">
        <f t="shared" si="19"/>
        <v>204841</v>
      </c>
      <c r="AT65" s="26">
        <f t="shared" si="20"/>
        <v>1.1887286674719197</v>
      </c>
      <c r="AU65" s="20">
        <v>223566</v>
      </c>
      <c r="AV65" s="20">
        <f t="shared" si="21"/>
        <v>-27394</v>
      </c>
      <c r="AW65" s="22">
        <f t="shared" si="22"/>
        <v>0.89084316225693339</v>
      </c>
      <c r="AX65" s="20">
        <v>303716</v>
      </c>
      <c r="AY65" s="20">
        <f t="shared" si="23"/>
        <v>15422</v>
      </c>
      <c r="AZ65" s="22">
        <f t="shared" si="24"/>
        <v>1.0534940026500725</v>
      </c>
      <c r="BA65" s="20">
        <v>253104</v>
      </c>
      <c r="BB65" s="20">
        <f t="shared" si="25"/>
        <v>36993</v>
      </c>
      <c r="BC65" s="27">
        <f t="shared" si="26"/>
        <v>1.1711759234837653</v>
      </c>
      <c r="BD65" s="25">
        <f t="shared" si="27"/>
        <v>2070600</v>
      </c>
      <c r="BE65" s="25">
        <f t="shared" si="28"/>
        <v>229862</v>
      </c>
      <c r="BF65" s="26">
        <f t="shared" si="29"/>
        <v>1.1248749143006773</v>
      </c>
      <c r="BG65" s="20">
        <v>254998</v>
      </c>
      <c r="BH65" s="20">
        <f t="shared" si="30"/>
        <v>82705</v>
      </c>
      <c r="BI65" s="27">
        <f t="shared" si="31"/>
        <v>1.4800253057291939</v>
      </c>
      <c r="BJ65" s="20">
        <v>254901</v>
      </c>
      <c r="BK65" s="20">
        <f t="shared" si="32"/>
        <v>8554</v>
      </c>
      <c r="BL65" s="27">
        <f t="shared" si="33"/>
        <v>1.0347233779993261</v>
      </c>
      <c r="BM65" s="20">
        <v>556799</v>
      </c>
      <c r="BN65" s="20">
        <f t="shared" si="34"/>
        <v>109967</v>
      </c>
      <c r="BO65" s="27">
        <f t="shared" si="43"/>
        <v>1.2461036810255308</v>
      </c>
      <c r="BP65" s="47">
        <f t="shared" si="35"/>
        <v>3137298</v>
      </c>
      <c r="BQ65" s="25">
        <f t="shared" si="36"/>
        <v>431088</v>
      </c>
      <c r="BR65" s="42">
        <f t="shared" si="37"/>
        <v>1.1592958417861141</v>
      </c>
      <c r="BS65" s="62">
        <f>BP65*51/100</f>
        <v>1600021.98</v>
      </c>
      <c r="BT65" s="49">
        <f t="shared" si="39"/>
        <v>1600021.98</v>
      </c>
      <c r="BU65" s="28">
        <f t="shared" si="40"/>
        <v>301041.17999999993</v>
      </c>
      <c r="BV65" s="31">
        <f t="shared" si="41"/>
        <v>1.2317518318977463</v>
      </c>
    </row>
    <row r="66" spans="1:74" x14ac:dyDescent="0.2">
      <c r="A66" s="19">
        <v>58</v>
      </c>
      <c r="B66" s="19" t="s">
        <v>115</v>
      </c>
      <c r="C66" s="4">
        <v>1012010012</v>
      </c>
      <c r="D66" s="4"/>
      <c r="E66" s="4">
        <v>86618411</v>
      </c>
      <c r="F66" s="20"/>
      <c r="G66" s="20">
        <v>157080</v>
      </c>
      <c r="H66" s="20">
        <v>159693</v>
      </c>
      <c r="I66" s="21">
        <f t="shared" si="0"/>
        <v>316773</v>
      </c>
      <c r="J66" s="28">
        <v>137503</v>
      </c>
      <c r="K66" s="20">
        <v>139304</v>
      </c>
      <c r="L66" s="20">
        <v>170193</v>
      </c>
      <c r="M66" s="21">
        <f t="shared" si="11"/>
        <v>763773</v>
      </c>
      <c r="N66" s="20">
        <v>135395</v>
      </c>
      <c r="O66" s="20">
        <v>143951</v>
      </c>
      <c r="P66" s="20">
        <v>132998</v>
      </c>
      <c r="Q66" s="21">
        <f t="shared" si="12"/>
        <v>1176117</v>
      </c>
      <c r="R66" s="20">
        <v>140698</v>
      </c>
      <c r="S66" s="20">
        <v>146206</v>
      </c>
      <c r="T66" s="20">
        <v>244705</v>
      </c>
      <c r="U66" s="21">
        <f t="shared" si="42"/>
        <v>1707726</v>
      </c>
      <c r="V66" s="28">
        <f t="shared" si="44"/>
        <v>819708.48</v>
      </c>
      <c r="W66" s="20">
        <v>0</v>
      </c>
      <c r="X66" s="20">
        <f t="shared" si="1"/>
        <v>0</v>
      </c>
      <c r="Y66" s="22" t="e">
        <f t="shared" si="2"/>
        <v>#DIV/0!</v>
      </c>
      <c r="Z66" s="20">
        <v>122753</v>
      </c>
      <c r="AA66" s="20">
        <f t="shared" si="3"/>
        <v>-34327</v>
      </c>
      <c r="AB66" s="22">
        <f t="shared" si="4"/>
        <v>0.78146804176215945</v>
      </c>
      <c r="AC66" s="20">
        <v>99534</v>
      </c>
      <c r="AD66" s="20">
        <f t="shared" si="5"/>
        <v>-60159</v>
      </c>
      <c r="AE66" s="22">
        <f t="shared" si="6"/>
        <v>0.62328342507185663</v>
      </c>
      <c r="AF66" s="23">
        <f t="shared" si="7"/>
        <v>222287</v>
      </c>
      <c r="AG66" s="23">
        <f t="shared" si="8"/>
        <v>-94486</v>
      </c>
      <c r="AH66" s="24">
        <f t="shared" si="9"/>
        <v>0.70172331606544747</v>
      </c>
      <c r="AI66" s="20">
        <v>230279</v>
      </c>
      <c r="AJ66" s="20">
        <f t="shared" si="13"/>
        <v>92776</v>
      </c>
      <c r="AK66" s="22">
        <f t="shared" si="10"/>
        <v>1.6747198242947428</v>
      </c>
      <c r="AL66" s="20">
        <v>204779</v>
      </c>
      <c r="AM66" s="20">
        <f t="shared" si="14"/>
        <v>65475</v>
      </c>
      <c r="AN66" s="22">
        <f t="shared" si="15"/>
        <v>1.4700152185149027</v>
      </c>
      <c r="AO66" s="20">
        <v>111967</v>
      </c>
      <c r="AP66" s="20">
        <f t="shared" si="16"/>
        <v>-58226</v>
      </c>
      <c r="AQ66" s="22">
        <f t="shared" si="17"/>
        <v>0.65788252160782168</v>
      </c>
      <c r="AR66" s="25">
        <f t="shared" si="18"/>
        <v>769312</v>
      </c>
      <c r="AS66" s="25">
        <f t="shared" si="19"/>
        <v>5539</v>
      </c>
      <c r="AT66" s="26">
        <f t="shared" si="20"/>
        <v>1.0072521547632609</v>
      </c>
      <c r="AU66" s="20">
        <v>120149</v>
      </c>
      <c r="AV66" s="20">
        <f t="shared" si="21"/>
        <v>-15246</v>
      </c>
      <c r="AW66" s="22">
        <f t="shared" si="22"/>
        <v>0.88739613722811039</v>
      </c>
      <c r="AX66" s="20">
        <v>112476</v>
      </c>
      <c r="AY66" s="20">
        <f t="shared" si="23"/>
        <v>-31475</v>
      </c>
      <c r="AZ66" s="22">
        <f t="shared" si="24"/>
        <v>0.78134920910587635</v>
      </c>
      <c r="BA66" s="20">
        <v>98439</v>
      </c>
      <c r="BB66" s="20">
        <f t="shared" si="25"/>
        <v>-34559</v>
      </c>
      <c r="BC66" s="27">
        <f t="shared" si="26"/>
        <v>0.74015398727800419</v>
      </c>
      <c r="BD66" s="25">
        <f t="shared" si="27"/>
        <v>1100376</v>
      </c>
      <c r="BE66" s="25">
        <f t="shared" si="28"/>
        <v>-75741</v>
      </c>
      <c r="BF66" s="26">
        <f t="shared" si="29"/>
        <v>0.93560079481888281</v>
      </c>
      <c r="BG66" s="20">
        <v>96130</v>
      </c>
      <c r="BH66" s="20">
        <f t="shared" si="30"/>
        <v>-44568</v>
      </c>
      <c r="BI66" s="27">
        <f t="shared" si="31"/>
        <v>0.68323643548593438</v>
      </c>
      <c r="BJ66" s="20">
        <v>110833</v>
      </c>
      <c r="BK66" s="20">
        <f t="shared" si="32"/>
        <v>-35373</v>
      </c>
      <c r="BL66" s="27">
        <f t="shared" si="33"/>
        <v>0.75806054471088735</v>
      </c>
      <c r="BM66" s="20">
        <v>155946</v>
      </c>
      <c r="BN66" s="20">
        <f t="shared" si="34"/>
        <v>-88759</v>
      </c>
      <c r="BO66" s="27">
        <f t="shared" si="43"/>
        <v>0.637281624813551</v>
      </c>
      <c r="BP66" s="47">
        <f t="shared" si="35"/>
        <v>1463285</v>
      </c>
      <c r="BQ66" s="25">
        <f t="shared" si="36"/>
        <v>-244441</v>
      </c>
      <c r="BR66" s="42">
        <f t="shared" si="37"/>
        <v>0.85686169795388722</v>
      </c>
      <c r="BS66" s="42">
        <f t="shared" ref="BS66:BS96" si="45">BP66*51/100</f>
        <v>746275.35</v>
      </c>
      <c r="BT66" s="49">
        <f t="shared" si="39"/>
        <v>746275.35</v>
      </c>
      <c r="BU66" s="28">
        <f t="shared" si="40"/>
        <v>-73433.13</v>
      </c>
      <c r="BV66" s="31">
        <f t="shared" si="41"/>
        <v>0.91041555407600516</v>
      </c>
    </row>
    <row r="67" spans="1:74" x14ac:dyDescent="0.2">
      <c r="A67" s="19">
        <v>59</v>
      </c>
      <c r="B67" s="19" t="s">
        <v>52</v>
      </c>
      <c r="C67" s="4">
        <v>7802312751</v>
      </c>
      <c r="D67" s="4">
        <v>101232001</v>
      </c>
      <c r="E67" s="4">
        <v>86618411</v>
      </c>
      <c r="F67" s="20">
        <v>66795</v>
      </c>
      <c r="G67" s="20">
        <v>89617</v>
      </c>
      <c r="H67" s="20">
        <v>99963</v>
      </c>
      <c r="I67" s="21">
        <f t="shared" si="0"/>
        <v>256375</v>
      </c>
      <c r="J67" s="28">
        <v>83992</v>
      </c>
      <c r="K67" s="20">
        <v>82229</v>
      </c>
      <c r="L67" s="20">
        <v>90545</v>
      </c>
      <c r="M67" s="21">
        <f t="shared" si="11"/>
        <v>513141</v>
      </c>
      <c r="N67" s="20">
        <v>87170</v>
      </c>
      <c r="O67" s="20">
        <v>91070</v>
      </c>
      <c r="P67" s="20">
        <v>84876</v>
      </c>
      <c r="Q67" s="21">
        <f t="shared" si="12"/>
        <v>776257</v>
      </c>
      <c r="R67" s="20">
        <v>66388</v>
      </c>
      <c r="S67" s="20">
        <v>76567</v>
      </c>
      <c r="T67" s="20">
        <v>80582</v>
      </c>
      <c r="U67" s="21">
        <f t="shared" si="42"/>
        <v>999794</v>
      </c>
      <c r="V67" s="28">
        <f t="shared" si="44"/>
        <v>479901.12</v>
      </c>
      <c r="W67" s="20">
        <v>76101</v>
      </c>
      <c r="X67" s="20">
        <f t="shared" si="1"/>
        <v>9306</v>
      </c>
      <c r="Y67" s="22">
        <f t="shared" si="2"/>
        <v>1.1393218055243657</v>
      </c>
      <c r="Z67" s="20">
        <v>65409</v>
      </c>
      <c r="AA67" s="20">
        <f t="shared" si="3"/>
        <v>-24208</v>
      </c>
      <c r="AB67" s="22">
        <f t="shared" si="4"/>
        <v>0.72987268040661923</v>
      </c>
      <c r="AC67" s="20">
        <v>85853</v>
      </c>
      <c r="AD67" s="20">
        <f t="shared" si="5"/>
        <v>-14110</v>
      </c>
      <c r="AE67" s="22">
        <f t="shared" si="6"/>
        <v>0.8588477736762602</v>
      </c>
      <c r="AF67" s="23">
        <f t="shared" si="7"/>
        <v>227363</v>
      </c>
      <c r="AG67" s="23">
        <f t="shared" si="8"/>
        <v>-29012</v>
      </c>
      <c r="AH67" s="24">
        <f t="shared" si="9"/>
        <v>0.88683764017552413</v>
      </c>
      <c r="AI67" s="20">
        <v>87726</v>
      </c>
      <c r="AJ67" s="20">
        <f t="shared" si="13"/>
        <v>3734</v>
      </c>
      <c r="AK67" s="22">
        <f t="shared" si="10"/>
        <v>1.0444566149157062</v>
      </c>
      <c r="AL67" s="20">
        <v>122175</v>
      </c>
      <c r="AM67" s="20">
        <f t="shared" si="14"/>
        <v>39946</v>
      </c>
      <c r="AN67" s="22">
        <f t="shared" si="15"/>
        <v>1.4857896849043524</v>
      </c>
      <c r="AO67" s="20">
        <v>108825</v>
      </c>
      <c r="AP67" s="20">
        <f t="shared" si="16"/>
        <v>18280</v>
      </c>
      <c r="AQ67" s="22">
        <f t="shared" si="17"/>
        <v>1.2018885636976089</v>
      </c>
      <c r="AR67" s="25">
        <f t="shared" si="18"/>
        <v>546089</v>
      </c>
      <c r="AS67" s="25">
        <f t="shared" si="19"/>
        <v>32948</v>
      </c>
      <c r="AT67" s="26">
        <f t="shared" si="20"/>
        <v>1.0642084729148518</v>
      </c>
      <c r="AU67" s="20">
        <v>92097</v>
      </c>
      <c r="AV67" s="20">
        <f t="shared" si="21"/>
        <v>4927</v>
      </c>
      <c r="AW67" s="22">
        <f t="shared" si="22"/>
        <v>1.0565217391304347</v>
      </c>
      <c r="AX67" s="20">
        <v>108691</v>
      </c>
      <c r="AY67" s="20">
        <f t="shared" si="23"/>
        <v>17621</v>
      </c>
      <c r="AZ67" s="22">
        <f t="shared" si="24"/>
        <v>1.193488525310201</v>
      </c>
      <c r="BA67" s="20">
        <v>58431</v>
      </c>
      <c r="BB67" s="20">
        <f t="shared" si="25"/>
        <v>-26445</v>
      </c>
      <c r="BC67" s="27">
        <f t="shared" si="26"/>
        <v>0.68842782411989256</v>
      </c>
      <c r="BD67" s="25">
        <f t="shared" si="27"/>
        <v>805308</v>
      </c>
      <c r="BE67" s="25">
        <f t="shared" si="28"/>
        <v>29051</v>
      </c>
      <c r="BF67" s="26">
        <f t="shared" si="29"/>
        <v>1.0374244612286909</v>
      </c>
      <c r="BG67" s="20">
        <v>71166</v>
      </c>
      <c r="BH67" s="20">
        <f t="shared" si="30"/>
        <v>4778</v>
      </c>
      <c r="BI67" s="27">
        <f t="shared" si="31"/>
        <v>1.0719708381032718</v>
      </c>
      <c r="BJ67" s="20">
        <v>79992</v>
      </c>
      <c r="BK67" s="20">
        <f t="shared" si="32"/>
        <v>3425</v>
      </c>
      <c r="BL67" s="27">
        <f t="shared" si="33"/>
        <v>1.0447320647276241</v>
      </c>
      <c r="BM67" s="20">
        <v>82120</v>
      </c>
      <c r="BN67" s="20">
        <f t="shared" si="34"/>
        <v>1538</v>
      </c>
      <c r="BO67" s="27">
        <f t="shared" si="43"/>
        <v>1.019086148271326</v>
      </c>
      <c r="BP67" s="47">
        <f t="shared" si="35"/>
        <v>1038586</v>
      </c>
      <c r="BQ67" s="25">
        <f t="shared" si="36"/>
        <v>38792</v>
      </c>
      <c r="BR67" s="42">
        <f t="shared" si="37"/>
        <v>1.0387999927985165</v>
      </c>
      <c r="BS67" s="42">
        <f t="shared" si="45"/>
        <v>529678.86</v>
      </c>
      <c r="BT67" s="49">
        <f t="shared" si="39"/>
        <v>529678.86</v>
      </c>
      <c r="BU67" s="28">
        <f t="shared" si="40"/>
        <v>49777.739999999991</v>
      </c>
      <c r="BV67" s="31">
        <f t="shared" si="41"/>
        <v>1.1037249923484238</v>
      </c>
    </row>
    <row r="68" spans="1:74" x14ac:dyDescent="0.2">
      <c r="A68" s="19">
        <v>60</v>
      </c>
      <c r="B68" s="19" t="s">
        <v>116</v>
      </c>
      <c r="C68" s="4">
        <v>1012004499</v>
      </c>
      <c r="D68" s="4">
        <v>101201001</v>
      </c>
      <c r="E68" s="4">
        <v>86618411</v>
      </c>
      <c r="F68" s="20">
        <v>0</v>
      </c>
      <c r="G68" s="20">
        <v>355468</v>
      </c>
      <c r="H68" s="20">
        <v>323875</v>
      </c>
      <c r="I68" s="21">
        <f t="shared" si="0"/>
        <v>679343</v>
      </c>
      <c r="J68" s="28">
        <v>310174</v>
      </c>
      <c r="K68" s="20">
        <v>258417</v>
      </c>
      <c r="L68" s="20">
        <v>270786</v>
      </c>
      <c r="M68" s="21">
        <f t="shared" si="11"/>
        <v>1518720</v>
      </c>
      <c r="N68" s="20">
        <v>454259.04</v>
      </c>
      <c r="O68" s="20">
        <v>435021.65</v>
      </c>
      <c r="P68" s="20">
        <v>438813.42</v>
      </c>
      <c r="Q68" s="21">
        <f t="shared" si="12"/>
        <v>2846814.11</v>
      </c>
      <c r="R68" s="20">
        <v>376863.72</v>
      </c>
      <c r="S68" s="20">
        <v>459003</v>
      </c>
      <c r="T68" s="20">
        <v>537861</v>
      </c>
      <c r="U68" s="21">
        <f t="shared" si="42"/>
        <v>4220541.83</v>
      </c>
      <c r="V68" s="28">
        <f t="shared" si="44"/>
        <v>2025860.0784</v>
      </c>
      <c r="W68" s="20">
        <v>104000</v>
      </c>
      <c r="X68" s="20">
        <f t="shared" si="1"/>
        <v>104000</v>
      </c>
      <c r="Y68" s="22" t="e">
        <f t="shared" si="2"/>
        <v>#DIV/0!</v>
      </c>
      <c r="Z68" s="20">
        <v>396464</v>
      </c>
      <c r="AA68" s="20">
        <f t="shared" si="3"/>
        <v>40996</v>
      </c>
      <c r="AB68" s="22">
        <f t="shared" si="4"/>
        <v>1.1153296499262944</v>
      </c>
      <c r="AC68" s="20">
        <v>273531</v>
      </c>
      <c r="AD68" s="20">
        <f t="shared" si="5"/>
        <v>-50344</v>
      </c>
      <c r="AE68" s="22">
        <f t="shared" si="6"/>
        <v>0.84455731377846388</v>
      </c>
      <c r="AF68" s="23">
        <f t="shared" si="7"/>
        <v>773995</v>
      </c>
      <c r="AG68" s="23">
        <f t="shared" si="8"/>
        <v>94652</v>
      </c>
      <c r="AH68" s="24">
        <f t="shared" si="9"/>
        <v>1.1393287337913249</v>
      </c>
      <c r="AI68" s="20">
        <v>145326</v>
      </c>
      <c r="AJ68" s="20">
        <f t="shared" si="13"/>
        <v>-164848</v>
      </c>
      <c r="AK68" s="22">
        <f t="shared" si="10"/>
        <v>0.46853056671416687</v>
      </c>
      <c r="AL68" s="20">
        <v>128553</v>
      </c>
      <c r="AM68" s="20">
        <f t="shared" si="14"/>
        <v>-129864</v>
      </c>
      <c r="AN68" s="22">
        <f t="shared" si="15"/>
        <v>0.49746340217555346</v>
      </c>
      <c r="AO68" s="20">
        <v>147190</v>
      </c>
      <c r="AP68" s="20">
        <f t="shared" si="16"/>
        <v>-123596</v>
      </c>
      <c r="AQ68" s="22">
        <f t="shared" si="17"/>
        <v>0.54356576780188048</v>
      </c>
      <c r="AR68" s="25">
        <f t="shared" si="18"/>
        <v>1195064</v>
      </c>
      <c r="AS68" s="25">
        <f t="shared" si="19"/>
        <v>-323656</v>
      </c>
      <c r="AT68" s="26">
        <f t="shared" si="20"/>
        <v>0.78688895912347234</v>
      </c>
      <c r="AU68" s="20">
        <v>139211</v>
      </c>
      <c r="AV68" s="20">
        <f t="shared" si="21"/>
        <v>-315048.03999999998</v>
      </c>
      <c r="AW68" s="22">
        <f t="shared" si="22"/>
        <v>0.30645730242374486</v>
      </c>
      <c r="AX68" s="20">
        <v>149905</v>
      </c>
      <c r="AY68" s="20">
        <f t="shared" si="23"/>
        <v>-285116.65000000002</v>
      </c>
      <c r="AZ68" s="22">
        <f t="shared" si="24"/>
        <v>0.34459204501661006</v>
      </c>
      <c r="BA68" s="20">
        <v>134540</v>
      </c>
      <c r="BB68" s="20">
        <f t="shared" si="25"/>
        <v>-304273.42</v>
      </c>
      <c r="BC68" s="27">
        <f t="shared" si="26"/>
        <v>0.30659955659514698</v>
      </c>
      <c r="BD68" s="25">
        <f t="shared" si="27"/>
        <v>1618720</v>
      </c>
      <c r="BE68" s="25">
        <f t="shared" si="28"/>
        <v>-1228094.1099999999</v>
      </c>
      <c r="BF68" s="26">
        <f t="shared" si="29"/>
        <v>0.56860755126719531</v>
      </c>
      <c r="BG68" s="20">
        <v>139852</v>
      </c>
      <c r="BH68" s="20">
        <f t="shared" si="30"/>
        <v>-237011.71999999997</v>
      </c>
      <c r="BI68" s="27">
        <f t="shared" si="31"/>
        <v>0.37109435739794749</v>
      </c>
      <c r="BJ68" s="20">
        <v>195773</v>
      </c>
      <c r="BK68" s="20">
        <f t="shared" si="32"/>
        <v>-263230</v>
      </c>
      <c r="BL68" s="27">
        <f t="shared" si="33"/>
        <v>0.42651790946900131</v>
      </c>
      <c r="BM68" s="20">
        <v>383113</v>
      </c>
      <c r="BN68" s="20">
        <f t="shared" si="34"/>
        <v>-154748</v>
      </c>
      <c r="BO68" s="27">
        <f t="shared" si="43"/>
        <v>0.71228997826576013</v>
      </c>
      <c r="BP68" s="47">
        <f t="shared" si="35"/>
        <v>2337458</v>
      </c>
      <c r="BQ68" s="25">
        <f t="shared" si="36"/>
        <v>-1883083.83</v>
      </c>
      <c r="BR68" s="42">
        <f t="shared" si="37"/>
        <v>0.55382889073273323</v>
      </c>
      <c r="BS68" s="42">
        <f t="shared" si="45"/>
        <v>1192103.58</v>
      </c>
      <c r="BT68" s="49">
        <f t="shared" si="39"/>
        <v>1192103.58</v>
      </c>
      <c r="BU68" s="28">
        <f t="shared" si="40"/>
        <v>-833756.49839999992</v>
      </c>
      <c r="BV68" s="31">
        <f t="shared" si="41"/>
        <v>0.58844319640352916</v>
      </c>
    </row>
    <row r="69" spans="1:74" x14ac:dyDescent="0.2">
      <c r="A69" s="19">
        <v>61</v>
      </c>
      <c r="B69" s="19" t="s">
        <v>117</v>
      </c>
      <c r="C69" s="4">
        <v>1012007771</v>
      </c>
      <c r="D69" s="4"/>
      <c r="E69" s="4">
        <v>86618411</v>
      </c>
      <c r="F69" s="20"/>
      <c r="G69" s="20">
        <v>18419</v>
      </c>
      <c r="H69" s="20">
        <v>37881</v>
      </c>
      <c r="I69" s="21">
        <f t="shared" si="0"/>
        <v>56300</v>
      </c>
      <c r="J69" s="28">
        <v>20047</v>
      </c>
      <c r="K69" s="20">
        <v>17395</v>
      </c>
      <c r="L69" s="20">
        <v>18871</v>
      </c>
      <c r="M69" s="21">
        <f t="shared" si="11"/>
        <v>112613</v>
      </c>
      <c r="N69" s="20">
        <v>31827</v>
      </c>
      <c r="O69" s="20">
        <v>0</v>
      </c>
      <c r="P69" s="20">
        <v>38617</v>
      </c>
      <c r="Q69" s="21">
        <f t="shared" si="12"/>
        <v>183057</v>
      </c>
      <c r="R69" s="20">
        <v>16609</v>
      </c>
      <c r="S69" s="20">
        <v>19731</v>
      </c>
      <c r="T69" s="20">
        <v>33310</v>
      </c>
      <c r="U69" s="21">
        <f t="shared" si="42"/>
        <v>252707</v>
      </c>
      <c r="V69" s="28">
        <f t="shared" si="44"/>
        <v>121299.36</v>
      </c>
      <c r="W69" s="20">
        <v>0</v>
      </c>
      <c r="X69" s="20">
        <f t="shared" si="1"/>
        <v>0</v>
      </c>
      <c r="Y69" s="22" t="e">
        <f t="shared" si="2"/>
        <v>#DIV/0!</v>
      </c>
      <c r="Z69" s="20">
        <v>21695</v>
      </c>
      <c r="AA69" s="20">
        <f t="shared" si="3"/>
        <v>3276</v>
      </c>
      <c r="AB69" s="22">
        <f t="shared" si="4"/>
        <v>1.1778598186655085</v>
      </c>
      <c r="AC69" s="20">
        <v>47119</v>
      </c>
      <c r="AD69" s="20">
        <f t="shared" si="5"/>
        <v>9238</v>
      </c>
      <c r="AE69" s="22">
        <f t="shared" si="6"/>
        <v>1.2438689580528497</v>
      </c>
      <c r="AF69" s="23">
        <f t="shared" si="7"/>
        <v>68814</v>
      </c>
      <c r="AG69" s="23">
        <f t="shared" si="8"/>
        <v>12514</v>
      </c>
      <c r="AH69" s="24">
        <f t="shared" si="9"/>
        <v>1.2222735346358793</v>
      </c>
      <c r="AI69" s="20">
        <v>21168</v>
      </c>
      <c r="AJ69" s="20">
        <f t="shared" si="13"/>
        <v>1121</v>
      </c>
      <c r="AK69" s="22">
        <f t="shared" si="10"/>
        <v>1.0559185913104205</v>
      </c>
      <c r="AL69" s="20">
        <v>21292</v>
      </c>
      <c r="AM69" s="20">
        <f t="shared" si="14"/>
        <v>3897</v>
      </c>
      <c r="AN69" s="22">
        <f t="shared" si="15"/>
        <v>1.2240298936476</v>
      </c>
      <c r="AO69" s="20">
        <v>35050</v>
      </c>
      <c r="AP69" s="20">
        <f t="shared" si="16"/>
        <v>16179</v>
      </c>
      <c r="AQ69" s="22">
        <f t="shared" si="17"/>
        <v>1.8573472523978591</v>
      </c>
      <c r="AR69" s="25">
        <f t="shared" si="18"/>
        <v>146324</v>
      </c>
      <c r="AS69" s="25">
        <f t="shared" si="19"/>
        <v>33711</v>
      </c>
      <c r="AT69" s="26">
        <f t="shared" si="20"/>
        <v>1.2993526502268833</v>
      </c>
      <c r="AU69" s="20">
        <v>0</v>
      </c>
      <c r="AV69" s="20">
        <f t="shared" si="21"/>
        <v>-31827</v>
      </c>
      <c r="AW69" s="22">
        <f t="shared" si="22"/>
        <v>0</v>
      </c>
      <c r="AX69" s="20">
        <v>24389</v>
      </c>
      <c r="AY69" s="20">
        <f t="shared" si="23"/>
        <v>24389</v>
      </c>
      <c r="AZ69" s="22" t="e">
        <f t="shared" si="24"/>
        <v>#DIV/0!</v>
      </c>
      <c r="BA69" s="20">
        <v>46772</v>
      </c>
      <c r="BB69" s="20">
        <f t="shared" si="25"/>
        <v>8155</v>
      </c>
      <c r="BC69" s="27">
        <f t="shared" si="26"/>
        <v>1.2111764248905923</v>
      </c>
      <c r="BD69" s="25">
        <f t="shared" si="27"/>
        <v>217485</v>
      </c>
      <c r="BE69" s="25">
        <f t="shared" si="28"/>
        <v>34428</v>
      </c>
      <c r="BF69" s="26">
        <f t="shared" si="29"/>
        <v>1.1880725675609236</v>
      </c>
      <c r="BG69" s="20">
        <v>675</v>
      </c>
      <c r="BH69" s="20">
        <f t="shared" si="30"/>
        <v>-15934</v>
      </c>
      <c r="BI69" s="27">
        <f t="shared" si="31"/>
        <v>4.0640616533204887E-2</v>
      </c>
      <c r="BJ69" s="20">
        <v>41304</v>
      </c>
      <c r="BK69" s="20">
        <f t="shared" si="32"/>
        <v>21573</v>
      </c>
      <c r="BL69" s="27">
        <f t="shared" si="33"/>
        <v>2.0933556332674472</v>
      </c>
      <c r="BM69" s="20">
        <v>36991</v>
      </c>
      <c r="BN69" s="20">
        <f t="shared" si="34"/>
        <v>3681</v>
      </c>
      <c r="BO69" s="27">
        <f t="shared" si="43"/>
        <v>1.110507355148604</v>
      </c>
      <c r="BP69" s="47">
        <f t="shared" si="35"/>
        <v>296455</v>
      </c>
      <c r="BQ69" s="25">
        <f t="shared" si="36"/>
        <v>43748</v>
      </c>
      <c r="BR69" s="42">
        <f t="shared" si="37"/>
        <v>1.1731174838844987</v>
      </c>
      <c r="BS69" s="42">
        <f t="shared" si="45"/>
        <v>151192.04999999999</v>
      </c>
      <c r="BT69" s="49">
        <f t="shared" si="39"/>
        <v>151192.04999999999</v>
      </c>
      <c r="BU69" s="28">
        <f t="shared" si="40"/>
        <v>29892.689999999988</v>
      </c>
      <c r="BV69" s="31">
        <f t="shared" si="41"/>
        <v>1.2464373266272797</v>
      </c>
    </row>
    <row r="70" spans="1:74" x14ac:dyDescent="0.2">
      <c r="A70" s="19">
        <v>62</v>
      </c>
      <c r="B70" s="19" t="s">
        <v>118</v>
      </c>
      <c r="C70" s="4" t="s">
        <v>119</v>
      </c>
      <c r="D70" s="4" t="s">
        <v>83</v>
      </c>
      <c r="E70" s="4">
        <v>86618411</v>
      </c>
      <c r="F70" s="20">
        <v>59301</v>
      </c>
      <c r="G70" s="20">
        <v>87024</v>
      </c>
      <c r="H70" s="20">
        <v>92147</v>
      </c>
      <c r="I70" s="21">
        <f t="shared" si="0"/>
        <v>238472</v>
      </c>
      <c r="J70" s="28">
        <v>88013</v>
      </c>
      <c r="K70" s="20">
        <v>87756</v>
      </c>
      <c r="L70" s="20">
        <v>86536</v>
      </c>
      <c r="M70" s="21">
        <f t="shared" si="11"/>
        <v>500777</v>
      </c>
      <c r="N70" s="20">
        <v>218552</v>
      </c>
      <c r="O70" s="20">
        <v>37185</v>
      </c>
      <c r="P70" s="20">
        <v>22896</v>
      </c>
      <c r="Q70" s="21">
        <f t="shared" si="12"/>
        <v>779410</v>
      </c>
      <c r="R70" s="20">
        <v>87211</v>
      </c>
      <c r="S70" s="20">
        <v>99830</v>
      </c>
      <c r="T70" s="20">
        <v>95024</v>
      </c>
      <c r="U70" s="21">
        <f t="shared" si="42"/>
        <v>1061475</v>
      </c>
      <c r="V70" s="28">
        <f t="shared" si="44"/>
        <v>509508</v>
      </c>
      <c r="W70" s="20">
        <v>98829</v>
      </c>
      <c r="X70" s="20">
        <f t="shared" si="1"/>
        <v>39528</v>
      </c>
      <c r="Y70" s="22">
        <f t="shared" si="2"/>
        <v>1.6665654879344363</v>
      </c>
      <c r="Z70" s="20">
        <v>99179</v>
      </c>
      <c r="AA70" s="20">
        <f t="shared" si="3"/>
        <v>12155</v>
      </c>
      <c r="AB70" s="22">
        <f t="shared" si="4"/>
        <v>1.1396741128883987</v>
      </c>
      <c r="AC70" s="20">
        <v>91460</v>
      </c>
      <c r="AD70" s="20">
        <f t="shared" si="5"/>
        <v>-687</v>
      </c>
      <c r="AE70" s="22">
        <f t="shared" si="6"/>
        <v>0.9925445212540831</v>
      </c>
      <c r="AF70" s="23">
        <f t="shared" si="7"/>
        <v>289468</v>
      </c>
      <c r="AG70" s="23">
        <f t="shared" si="8"/>
        <v>50996</v>
      </c>
      <c r="AH70" s="24">
        <f t="shared" si="9"/>
        <v>1.2138448119695393</v>
      </c>
      <c r="AI70" s="20">
        <v>89791</v>
      </c>
      <c r="AJ70" s="20">
        <f t="shared" si="13"/>
        <v>1778</v>
      </c>
      <c r="AK70" s="22">
        <f t="shared" si="10"/>
        <v>1.0202015611330144</v>
      </c>
      <c r="AL70" s="20">
        <v>91492</v>
      </c>
      <c r="AM70" s="20">
        <f t="shared" si="14"/>
        <v>3736</v>
      </c>
      <c r="AN70" s="22">
        <f t="shared" si="15"/>
        <v>1.0425725876293359</v>
      </c>
      <c r="AO70" s="20">
        <v>263399</v>
      </c>
      <c r="AP70" s="20">
        <f t="shared" si="16"/>
        <v>176863</v>
      </c>
      <c r="AQ70" s="22">
        <f t="shared" si="17"/>
        <v>3.0438083572154939</v>
      </c>
      <c r="AR70" s="25">
        <f t="shared" si="18"/>
        <v>734150</v>
      </c>
      <c r="AS70" s="25">
        <f t="shared" si="19"/>
        <v>233373</v>
      </c>
      <c r="AT70" s="26">
        <f t="shared" si="20"/>
        <v>1.4660218021195064</v>
      </c>
      <c r="AU70" s="20">
        <v>86721</v>
      </c>
      <c r="AV70" s="20">
        <f t="shared" si="21"/>
        <v>-131831</v>
      </c>
      <c r="AW70" s="22">
        <f t="shared" si="22"/>
        <v>0.39679801603279768</v>
      </c>
      <c r="AX70" s="20">
        <v>14280</v>
      </c>
      <c r="AY70" s="20">
        <f t="shared" si="23"/>
        <v>-22905</v>
      </c>
      <c r="AZ70" s="22">
        <f t="shared" si="24"/>
        <v>0.38402581686163778</v>
      </c>
      <c r="BA70" s="20">
        <v>27892</v>
      </c>
      <c r="BB70" s="20">
        <f t="shared" si="25"/>
        <v>4996</v>
      </c>
      <c r="BC70" s="27">
        <f t="shared" si="26"/>
        <v>1.2182040531097136</v>
      </c>
      <c r="BD70" s="25">
        <f t="shared" si="27"/>
        <v>863043</v>
      </c>
      <c r="BE70" s="25">
        <f t="shared" si="28"/>
        <v>83633</v>
      </c>
      <c r="BF70" s="26">
        <f t="shared" si="29"/>
        <v>1.1073029599312301</v>
      </c>
      <c r="BG70" s="20">
        <v>89244</v>
      </c>
      <c r="BH70" s="20">
        <f t="shared" si="30"/>
        <v>2033</v>
      </c>
      <c r="BI70" s="27">
        <f t="shared" si="31"/>
        <v>1.0233112795404249</v>
      </c>
      <c r="BJ70" s="20">
        <v>94308</v>
      </c>
      <c r="BK70" s="20">
        <f t="shared" si="32"/>
        <v>-5522</v>
      </c>
      <c r="BL70" s="27">
        <f t="shared" si="33"/>
        <v>0.94468596614244216</v>
      </c>
      <c r="BM70" s="20">
        <v>64805.25</v>
      </c>
      <c r="BN70" s="20">
        <f t="shared" si="34"/>
        <v>-30218.75</v>
      </c>
      <c r="BO70" s="27">
        <f t="shared" si="43"/>
        <v>0.68198823455127122</v>
      </c>
      <c r="BP70" s="47">
        <f t="shared" si="35"/>
        <v>1111400.25</v>
      </c>
      <c r="BQ70" s="25">
        <f t="shared" si="36"/>
        <v>49925.25</v>
      </c>
      <c r="BR70" s="42">
        <f t="shared" si="37"/>
        <v>1.0470338444146117</v>
      </c>
      <c r="BS70" s="42">
        <f t="shared" si="45"/>
        <v>566814.12749999994</v>
      </c>
      <c r="BT70" s="49">
        <f t="shared" si="39"/>
        <v>566814.12749999994</v>
      </c>
      <c r="BU70" s="28">
        <f t="shared" si="40"/>
        <v>57306.127499999944</v>
      </c>
      <c r="BV70" s="31">
        <f t="shared" si="41"/>
        <v>1.1124734596905248</v>
      </c>
    </row>
    <row r="71" spans="1:74" x14ac:dyDescent="0.2">
      <c r="A71" s="19">
        <v>63</v>
      </c>
      <c r="B71" s="19" t="s">
        <v>120</v>
      </c>
      <c r="C71" s="4" t="s">
        <v>121</v>
      </c>
      <c r="D71" s="4" t="s">
        <v>83</v>
      </c>
      <c r="E71" s="4">
        <v>86618411</v>
      </c>
      <c r="F71" s="20"/>
      <c r="G71" s="20">
        <v>33176</v>
      </c>
      <c r="H71" s="20">
        <v>10848</v>
      </c>
      <c r="I71" s="21">
        <f t="shared" si="0"/>
        <v>44024</v>
      </c>
      <c r="J71" s="28">
        <v>12392</v>
      </c>
      <c r="K71" s="20">
        <v>10767</v>
      </c>
      <c r="L71" s="20">
        <v>14471</v>
      </c>
      <c r="M71" s="21">
        <f t="shared" si="11"/>
        <v>81654</v>
      </c>
      <c r="N71" s="20">
        <v>13679</v>
      </c>
      <c r="O71" s="20">
        <v>15215</v>
      </c>
      <c r="P71" s="20">
        <v>14496</v>
      </c>
      <c r="Q71" s="21">
        <f t="shared" si="12"/>
        <v>125044</v>
      </c>
      <c r="R71" s="20">
        <v>16048</v>
      </c>
      <c r="S71" s="20">
        <v>17533</v>
      </c>
      <c r="T71" s="20">
        <v>15256</v>
      </c>
      <c r="U71" s="21">
        <f t="shared" si="42"/>
        <v>173881</v>
      </c>
      <c r="V71" s="28">
        <f t="shared" si="44"/>
        <v>83462.880000000005</v>
      </c>
      <c r="W71" s="20">
        <v>0</v>
      </c>
      <c r="X71" s="20">
        <f t="shared" si="1"/>
        <v>0</v>
      </c>
      <c r="Y71" s="22" t="e">
        <f t="shared" si="2"/>
        <v>#DIV/0!</v>
      </c>
      <c r="Z71" s="20">
        <v>26328</v>
      </c>
      <c r="AA71" s="20">
        <f t="shared" si="3"/>
        <v>-6848</v>
      </c>
      <c r="AB71" s="22">
        <f t="shared" si="4"/>
        <v>0.79358572462020738</v>
      </c>
      <c r="AC71" s="20">
        <v>0</v>
      </c>
      <c r="AD71" s="20">
        <f t="shared" si="5"/>
        <v>-10848</v>
      </c>
      <c r="AE71" s="22">
        <f t="shared" si="6"/>
        <v>0</v>
      </c>
      <c r="AF71" s="23">
        <f t="shared" si="7"/>
        <v>26328</v>
      </c>
      <c r="AG71" s="23">
        <f t="shared" si="8"/>
        <v>-17696</v>
      </c>
      <c r="AH71" s="24">
        <f t="shared" si="9"/>
        <v>0.59803743412683985</v>
      </c>
      <c r="AI71" s="20">
        <v>27888</v>
      </c>
      <c r="AJ71" s="20">
        <f t="shared" si="13"/>
        <v>15496</v>
      </c>
      <c r="AK71" s="22">
        <f t="shared" si="10"/>
        <v>2.2504841833440929</v>
      </c>
      <c r="AL71" s="20">
        <v>14199</v>
      </c>
      <c r="AM71" s="20">
        <f t="shared" si="14"/>
        <v>3432</v>
      </c>
      <c r="AN71" s="22">
        <f t="shared" si="15"/>
        <v>1.3187517414321539</v>
      </c>
      <c r="AO71" s="20">
        <v>15748</v>
      </c>
      <c r="AP71" s="20">
        <f t="shared" si="16"/>
        <v>1277</v>
      </c>
      <c r="AQ71" s="22">
        <f t="shared" si="17"/>
        <v>1.0882454564301016</v>
      </c>
      <c r="AR71" s="25">
        <f t="shared" si="18"/>
        <v>84163</v>
      </c>
      <c r="AS71" s="25">
        <f t="shared" si="19"/>
        <v>2509</v>
      </c>
      <c r="AT71" s="26">
        <f t="shared" si="20"/>
        <v>1.0307272148333211</v>
      </c>
      <c r="AU71" s="20">
        <v>16197</v>
      </c>
      <c r="AV71" s="20">
        <f t="shared" si="21"/>
        <v>2518</v>
      </c>
      <c r="AW71" s="22">
        <f t="shared" si="22"/>
        <v>1.1840777834637035</v>
      </c>
      <c r="AX71" s="20">
        <v>17002</v>
      </c>
      <c r="AY71" s="20">
        <f t="shared" si="23"/>
        <v>1787</v>
      </c>
      <c r="AZ71" s="22">
        <f t="shared" si="24"/>
        <v>1.1174498849819257</v>
      </c>
      <c r="BA71" s="20">
        <v>16646</v>
      </c>
      <c r="BB71" s="20">
        <f t="shared" si="25"/>
        <v>2150</v>
      </c>
      <c r="BC71" s="27">
        <f t="shared" si="26"/>
        <v>1.1483167770419427</v>
      </c>
      <c r="BD71" s="25">
        <f t="shared" si="27"/>
        <v>134008</v>
      </c>
      <c r="BE71" s="25">
        <f t="shared" si="28"/>
        <v>8964</v>
      </c>
      <c r="BF71" s="26">
        <f t="shared" si="29"/>
        <v>1.0716867662582772</v>
      </c>
      <c r="BG71" s="20">
        <v>15059</v>
      </c>
      <c r="BH71" s="20">
        <f t="shared" si="30"/>
        <v>-989</v>
      </c>
      <c r="BI71" s="27">
        <f t="shared" si="31"/>
        <v>0.93837238285144564</v>
      </c>
      <c r="BJ71" s="20">
        <v>16771.689999999999</v>
      </c>
      <c r="BK71" s="20">
        <f t="shared" si="32"/>
        <v>-761.31000000000131</v>
      </c>
      <c r="BL71" s="27">
        <f t="shared" si="33"/>
        <v>0.95657845206182623</v>
      </c>
      <c r="BM71" s="20">
        <v>15665</v>
      </c>
      <c r="BN71" s="20">
        <f t="shared" si="34"/>
        <v>409</v>
      </c>
      <c r="BO71" s="27">
        <f t="shared" si="43"/>
        <v>1.0268091242789723</v>
      </c>
      <c r="BP71" s="47">
        <f t="shared" si="35"/>
        <v>181503.69</v>
      </c>
      <c r="BQ71" s="25">
        <f t="shared" si="36"/>
        <v>7622.6900000000023</v>
      </c>
      <c r="BR71" s="42">
        <f t="shared" si="37"/>
        <v>1.0438385447518705</v>
      </c>
      <c r="BS71" s="42">
        <f t="shared" si="45"/>
        <v>92566.881899999993</v>
      </c>
      <c r="BT71" s="49">
        <f t="shared" si="39"/>
        <v>92566.881899999993</v>
      </c>
      <c r="BU71" s="28">
        <f t="shared" si="40"/>
        <v>9104.0018999999884</v>
      </c>
      <c r="BV71" s="31">
        <f t="shared" si="41"/>
        <v>1.1090784537988623</v>
      </c>
    </row>
    <row r="72" spans="1:74" x14ac:dyDescent="0.2">
      <c r="A72" s="19">
        <v>64</v>
      </c>
      <c r="B72" s="19" t="s">
        <v>122</v>
      </c>
      <c r="C72" s="4" t="s">
        <v>123</v>
      </c>
      <c r="D72" s="4" t="s">
        <v>83</v>
      </c>
      <c r="E72" s="4">
        <v>86618411</v>
      </c>
      <c r="F72" s="20">
        <v>23250</v>
      </c>
      <c r="G72" s="20">
        <v>43886</v>
      </c>
      <c r="H72" s="20">
        <v>39982</v>
      </c>
      <c r="I72" s="21">
        <f t="shared" si="0"/>
        <v>107118</v>
      </c>
      <c r="J72" s="28">
        <v>43543</v>
      </c>
      <c r="K72" s="20">
        <v>43192</v>
      </c>
      <c r="L72" s="20">
        <v>55084</v>
      </c>
      <c r="M72" s="21">
        <f t="shared" si="11"/>
        <v>248937</v>
      </c>
      <c r="N72" s="20">
        <v>57019</v>
      </c>
      <c r="O72" s="20">
        <v>53431</v>
      </c>
      <c r="P72" s="20">
        <v>24949</v>
      </c>
      <c r="Q72" s="21">
        <f t="shared" si="12"/>
        <v>384336</v>
      </c>
      <c r="R72" s="20">
        <v>39084</v>
      </c>
      <c r="S72" s="20">
        <v>44843</v>
      </c>
      <c r="T72" s="20">
        <v>58838</v>
      </c>
      <c r="U72" s="21">
        <f t="shared" si="42"/>
        <v>527101</v>
      </c>
      <c r="V72" s="28">
        <f t="shared" si="44"/>
        <v>253008.48</v>
      </c>
      <c r="W72" s="20">
        <v>21252</v>
      </c>
      <c r="X72" s="20">
        <f t="shared" si="1"/>
        <v>-1998</v>
      </c>
      <c r="Y72" s="22">
        <f t="shared" si="2"/>
        <v>0.91406451612903228</v>
      </c>
      <c r="Z72" s="20">
        <v>49096</v>
      </c>
      <c r="AA72" s="20">
        <f t="shared" si="3"/>
        <v>5210</v>
      </c>
      <c r="AB72" s="22">
        <f t="shared" si="4"/>
        <v>1.1187166750216471</v>
      </c>
      <c r="AC72" s="20">
        <v>46070</v>
      </c>
      <c r="AD72" s="20">
        <f t="shared" si="5"/>
        <v>6088</v>
      </c>
      <c r="AE72" s="22">
        <f t="shared" si="6"/>
        <v>1.1522685208343755</v>
      </c>
      <c r="AF72" s="23">
        <f t="shared" si="7"/>
        <v>116418</v>
      </c>
      <c r="AG72" s="23">
        <f t="shared" si="8"/>
        <v>9300</v>
      </c>
      <c r="AH72" s="24">
        <f t="shared" si="9"/>
        <v>1.0868201422730073</v>
      </c>
      <c r="AI72" s="20">
        <v>40920</v>
      </c>
      <c r="AJ72" s="20">
        <f t="shared" si="13"/>
        <v>-2623</v>
      </c>
      <c r="AK72" s="22">
        <f t="shared" si="10"/>
        <v>0.93976069632317483</v>
      </c>
      <c r="AL72" s="20">
        <v>66871</v>
      </c>
      <c r="AM72" s="20">
        <f t="shared" si="14"/>
        <v>23679</v>
      </c>
      <c r="AN72" s="22">
        <f t="shared" si="15"/>
        <v>1.5482265234302648</v>
      </c>
      <c r="AO72" s="20">
        <v>63395</v>
      </c>
      <c r="AP72" s="20">
        <f t="shared" si="16"/>
        <v>8311</v>
      </c>
      <c r="AQ72" s="22">
        <f t="shared" si="17"/>
        <v>1.1508786580495243</v>
      </c>
      <c r="AR72" s="25">
        <f t="shared" si="18"/>
        <v>287604</v>
      </c>
      <c r="AS72" s="25">
        <f t="shared" si="19"/>
        <v>38667</v>
      </c>
      <c r="AT72" s="26">
        <f t="shared" si="20"/>
        <v>1.1553284565974524</v>
      </c>
      <c r="AU72" s="20">
        <v>97678</v>
      </c>
      <c r="AV72" s="20">
        <f t="shared" si="21"/>
        <v>40659</v>
      </c>
      <c r="AW72" s="22">
        <f t="shared" si="22"/>
        <v>1.7130780967747592</v>
      </c>
      <c r="AX72" s="20">
        <v>332</v>
      </c>
      <c r="AY72" s="20">
        <f t="shared" si="23"/>
        <v>-53099</v>
      </c>
      <c r="AZ72" s="22">
        <f t="shared" si="24"/>
        <v>6.2136213059834182E-3</v>
      </c>
      <c r="BA72" s="20">
        <v>39181</v>
      </c>
      <c r="BB72" s="20">
        <f t="shared" si="25"/>
        <v>14232</v>
      </c>
      <c r="BC72" s="27">
        <f t="shared" si="26"/>
        <v>1.5704437051585234</v>
      </c>
      <c r="BD72" s="25">
        <f t="shared" si="27"/>
        <v>424795</v>
      </c>
      <c r="BE72" s="25">
        <f t="shared" si="28"/>
        <v>40459</v>
      </c>
      <c r="BF72" s="26">
        <f t="shared" si="29"/>
        <v>1.1052698680321384</v>
      </c>
      <c r="BG72" s="20">
        <v>29780</v>
      </c>
      <c r="BH72" s="20">
        <f t="shared" si="30"/>
        <v>-9304</v>
      </c>
      <c r="BI72" s="27">
        <f t="shared" si="31"/>
        <v>0.76194862347763792</v>
      </c>
      <c r="BJ72" s="20">
        <v>40896</v>
      </c>
      <c r="BK72" s="20">
        <f t="shared" si="32"/>
        <v>-3947</v>
      </c>
      <c r="BL72" s="27">
        <f t="shared" si="33"/>
        <v>0.91198180317998345</v>
      </c>
      <c r="BM72" s="20">
        <v>36411.31</v>
      </c>
      <c r="BN72" s="20">
        <f t="shared" si="34"/>
        <v>-22426.690000000002</v>
      </c>
      <c r="BO72" s="27">
        <f t="shared" si="43"/>
        <v>0.6188400353513035</v>
      </c>
      <c r="BP72" s="47">
        <f t="shared" si="35"/>
        <v>531882.31000000006</v>
      </c>
      <c r="BQ72" s="25">
        <f t="shared" si="36"/>
        <v>4781.3100000000559</v>
      </c>
      <c r="BR72" s="42">
        <f t="shared" si="37"/>
        <v>1.009070956040683</v>
      </c>
      <c r="BS72" s="42">
        <f t="shared" si="45"/>
        <v>271259.97810000001</v>
      </c>
      <c r="BT72" s="49">
        <f t="shared" si="39"/>
        <v>271259.97810000001</v>
      </c>
      <c r="BU72" s="28">
        <f t="shared" si="40"/>
        <v>18251.498099999997</v>
      </c>
      <c r="BV72" s="31">
        <f t="shared" si="41"/>
        <v>1.0721378907932255</v>
      </c>
    </row>
    <row r="73" spans="1:74" x14ac:dyDescent="0.2">
      <c r="A73" s="19">
        <v>65</v>
      </c>
      <c r="B73" s="19" t="s">
        <v>124</v>
      </c>
      <c r="C73" s="4">
        <v>7802750184</v>
      </c>
      <c r="D73" s="4">
        <v>101245001</v>
      </c>
      <c r="E73" s="4">
        <v>86618411</v>
      </c>
      <c r="F73" s="20">
        <v>1493</v>
      </c>
      <c r="G73" s="20">
        <v>2</v>
      </c>
      <c r="H73" s="20">
        <v>1495</v>
      </c>
      <c r="I73" s="21">
        <f t="shared" si="0"/>
        <v>2990</v>
      </c>
      <c r="J73" s="28">
        <v>2154</v>
      </c>
      <c r="K73" s="20">
        <v>0</v>
      </c>
      <c r="L73" s="20">
        <v>54770</v>
      </c>
      <c r="M73" s="21">
        <f t="shared" si="11"/>
        <v>59914</v>
      </c>
      <c r="N73" s="20">
        <v>22068</v>
      </c>
      <c r="O73" s="20">
        <v>0</v>
      </c>
      <c r="P73" s="20">
        <v>0</v>
      </c>
      <c r="Q73" s="21">
        <f t="shared" si="12"/>
        <v>81982</v>
      </c>
      <c r="R73" s="20">
        <v>0</v>
      </c>
      <c r="S73" s="20">
        <v>56342</v>
      </c>
      <c r="T73" s="20">
        <v>92404</v>
      </c>
      <c r="U73" s="21">
        <f t="shared" si="42"/>
        <v>230728</v>
      </c>
      <c r="V73" s="28">
        <f t="shared" si="44"/>
        <v>110749.44</v>
      </c>
      <c r="W73" s="20">
        <v>27668</v>
      </c>
      <c r="X73" s="20">
        <f t="shared" si="1"/>
        <v>26175</v>
      </c>
      <c r="Y73" s="22">
        <f t="shared" si="2"/>
        <v>18.531815137307436</v>
      </c>
      <c r="Z73" s="20">
        <v>0</v>
      </c>
      <c r="AA73" s="20">
        <f t="shared" si="3"/>
        <v>-2</v>
      </c>
      <c r="AB73" s="22">
        <f t="shared" si="4"/>
        <v>0</v>
      </c>
      <c r="AC73" s="20">
        <v>31297</v>
      </c>
      <c r="AD73" s="20">
        <f t="shared" si="5"/>
        <v>29802</v>
      </c>
      <c r="AE73" s="22">
        <f t="shared" si="6"/>
        <v>20.934448160535116</v>
      </c>
      <c r="AF73" s="23">
        <f t="shared" si="7"/>
        <v>58965</v>
      </c>
      <c r="AG73" s="23">
        <f t="shared" si="8"/>
        <v>55975</v>
      </c>
      <c r="AH73" s="24">
        <f t="shared" si="9"/>
        <v>19.720735785953178</v>
      </c>
      <c r="AI73" s="20">
        <v>0</v>
      </c>
      <c r="AJ73" s="20">
        <f t="shared" si="13"/>
        <v>-2154</v>
      </c>
      <c r="AK73" s="22">
        <f t="shared" si="10"/>
        <v>0</v>
      </c>
      <c r="AL73" s="20">
        <v>13275</v>
      </c>
      <c r="AM73" s="20">
        <f t="shared" si="14"/>
        <v>13275</v>
      </c>
      <c r="AN73" s="22" t="e">
        <f t="shared" si="15"/>
        <v>#DIV/0!</v>
      </c>
      <c r="AO73" s="20">
        <v>59794.69</v>
      </c>
      <c r="AP73" s="20">
        <f t="shared" si="16"/>
        <v>5024.6900000000023</v>
      </c>
      <c r="AQ73" s="22">
        <f t="shared" si="17"/>
        <v>1.0917416468869821</v>
      </c>
      <c r="AR73" s="25">
        <f t="shared" si="18"/>
        <v>132034.69</v>
      </c>
      <c r="AS73" s="25">
        <f t="shared" si="19"/>
        <v>72120.69</v>
      </c>
      <c r="AT73" s="26">
        <f t="shared" si="20"/>
        <v>2.2037368561604969</v>
      </c>
      <c r="AU73" s="20">
        <v>17399</v>
      </c>
      <c r="AV73" s="20">
        <f t="shared" si="21"/>
        <v>-4669</v>
      </c>
      <c r="AW73" s="22">
        <f t="shared" si="22"/>
        <v>0.78842668116730108</v>
      </c>
      <c r="AX73" s="20">
        <v>0</v>
      </c>
      <c r="AY73" s="20">
        <f t="shared" si="23"/>
        <v>0</v>
      </c>
      <c r="AZ73" s="22" t="e">
        <f t="shared" si="24"/>
        <v>#DIV/0!</v>
      </c>
      <c r="BA73" s="20">
        <v>0</v>
      </c>
      <c r="BB73" s="20">
        <f t="shared" si="25"/>
        <v>0</v>
      </c>
      <c r="BC73" s="27" t="e">
        <f t="shared" si="26"/>
        <v>#DIV/0!</v>
      </c>
      <c r="BD73" s="25">
        <f t="shared" si="27"/>
        <v>149433.69</v>
      </c>
      <c r="BE73" s="25">
        <f t="shared" si="28"/>
        <v>67451.69</v>
      </c>
      <c r="BF73" s="26">
        <f t="shared" si="29"/>
        <v>1.8227621917006172</v>
      </c>
      <c r="BG73" s="20"/>
      <c r="BH73" s="20">
        <f t="shared" si="30"/>
        <v>0</v>
      </c>
      <c r="BI73" s="27" t="e">
        <f t="shared" si="31"/>
        <v>#DIV/0!</v>
      </c>
      <c r="BJ73" s="20">
        <v>0</v>
      </c>
      <c r="BK73" s="20">
        <f t="shared" si="32"/>
        <v>-56342</v>
      </c>
      <c r="BL73" s="27">
        <f t="shared" si="33"/>
        <v>0</v>
      </c>
      <c r="BM73" s="20">
        <v>0</v>
      </c>
      <c r="BN73" s="20">
        <f t="shared" si="34"/>
        <v>-92404</v>
      </c>
      <c r="BO73" s="27">
        <f t="shared" si="43"/>
        <v>0</v>
      </c>
      <c r="BP73" s="47">
        <f t="shared" si="35"/>
        <v>149433.69</v>
      </c>
      <c r="BQ73" s="25">
        <f t="shared" si="36"/>
        <v>-81294.31</v>
      </c>
      <c r="BR73" s="42">
        <f t="shared" si="37"/>
        <v>0.64766170555805969</v>
      </c>
      <c r="BS73" s="42">
        <f t="shared" si="45"/>
        <v>76211.181900000011</v>
      </c>
      <c r="BT73" s="49">
        <f t="shared" si="39"/>
        <v>76211.181900000011</v>
      </c>
      <c r="BU73" s="28">
        <f t="shared" si="40"/>
        <v>-34538.258099999992</v>
      </c>
      <c r="BV73" s="31">
        <f t="shared" si="41"/>
        <v>0.68814056215543851</v>
      </c>
    </row>
    <row r="74" spans="1:74" x14ac:dyDescent="0.2">
      <c r="A74" s="19">
        <v>66</v>
      </c>
      <c r="B74" s="19" t="s">
        <v>125</v>
      </c>
      <c r="C74" s="4" t="s">
        <v>126</v>
      </c>
      <c r="D74" s="4" t="s">
        <v>83</v>
      </c>
      <c r="E74" s="4">
        <v>86618411</v>
      </c>
      <c r="F74" s="20">
        <v>15641</v>
      </c>
      <c r="G74" s="20">
        <v>18099</v>
      </c>
      <c r="H74" s="20">
        <v>18443</v>
      </c>
      <c r="I74" s="21">
        <f t="shared" si="0"/>
        <v>52183</v>
      </c>
      <c r="J74" s="28"/>
      <c r="K74" s="20">
        <v>40687</v>
      </c>
      <c r="L74" s="20">
        <v>19362</v>
      </c>
      <c r="M74" s="21">
        <f t="shared" si="11"/>
        <v>112232</v>
      </c>
      <c r="N74" s="20">
        <v>18217</v>
      </c>
      <c r="O74" s="20">
        <v>18867</v>
      </c>
      <c r="P74" s="20">
        <v>20183</v>
      </c>
      <c r="Q74" s="21">
        <f t="shared" si="12"/>
        <v>169499</v>
      </c>
      <c r="R74" s="20">
        <v>17840</v>
      </c>
      <c r="S74" s="20">
        <v>17753</v>
      </c>
      <c r="T74" s="20">
        <v>18103</v>
      </c>
      <c r="U74" s="21">
        <f t="shared" si="42"/>
        <v>223195</v>
      </c>
      <c r="V74" s="28">
        <f t="shared" si="44"/>
        <v>107133.6</v>
      </c>
      <c r="W74" s="20">
        <v>19558</v>
      </c>
      <c r="X74" s="20">
        <f t="shared" si="1"/>
        <v>3917</v>
      </c>
      <c r="Y74" s="22">
        <f t="shared" si="2"/>
        <v>1.2504315580845216</v>
      </c>
      <c r="Z74" s="20">
        <v>17373</v>
      </c>
      <c r="AA74" s="20">
        <f t="shared" si="3"/>
        <v>-726</v>
      </c>
      <c r="AB74" s="22">
        <f t="shared" si="4"/>
        <v>0.95988728659041933</v>
      </c>
      <c r="AC74" s="20">
        <v>0</v>
      </c>
      <c r="AD74" s="20">
        <f t="shared" si="5"/>
        <v>-18443</v>
      </c>
      <c r="AE74" s="22">
        <f t="shared" si="6"/>
        <v>0</v>
      </c>
      <c r="AF74" s="23">
        <f t="shared" si="7"/>
        <v>36931</v>
      </c>
      <c r="AG74" s="23">
        <f t="shared" si="8"/>
        <v>-15252</v>
      </c>
      <c r="AH74" s="24">
        <f t="shared" si="9"/>
        <v>0.70772090527566445</v>
      </c>
      <c r="AI74" s="20">
        <v>19311</v>
      </c>
      <c r="AJ74" s="20">
        <f t="shared" si="13"/>
        <v>19311</v>
      </c>
      <c r="AK74" s="22" t="e">
        <f t="shared" si="10"/>
        <v>#DIV/0!</v>
      </c>
      <c r="AL74" s="20">
        <v>40054</v>
      </c>
      <c r="AM74" s="20">
        <f t="shared" si="14"/>
        <v>-633</v>
      </c>
      <c r="AN74" s="22">
        <f t="shared" si="15"/>
        <v>0.98444220512694469</v>
      </c>
      <c r="AO74" s="20">
        <v>20998</v>
      </c>
      <c r="AP74" s="20">
        <f t="shared" si="16"/>
        <v>1636</v>
      </c>
      <c r="AQ74" s="22">
        <f t="shared" si="17"/>
        <v>1.0844954033674208</v>
      </c>
      <c r="AR74" s="25">
        <f t="shared" si="18"/>
        <v>117294</v>
      </c>
      <c r="AS74" s="25">
        <f t="shared" si="19"/>
        <v>5062</v>
      </c>
      <c r="AT74" s="26">
        <f t="shared" si="20"/>
        <v>1.045103000926652</v>
      </c>
      <c r="AU74" s="20">
        <v>18863</v>
      </c>
      <c r="AV74" s="20">
        <f t="shared" si="21"/>
        <v>646</v>
      </c>
      <c r="AW74" s="22">
        <f t="shared" si="22"/>
        <v>1.035461382225394</v>
      </c>
      <c r="AX74" s="20">
        <v>20452</v>
      </c>
      <c r="AY74" s="20">
        <f t="shared" si="23"/>
        <v>1585</v>
      </c>
      <c r="AZ74" s="22">
        <f t="shared" si="24"/>
        <v>1.0840091164467058</v>
      </c>
      <c r="BA74" s="20">
        <v>22577</v>
      </c>
      <c r="BB74" s="20">
        <f t="shared" si="25"/>
        <v>2394</v>
      </c>
      <c r="BC74" s="27">
        <f t="shared" si="26"/>
        <v>1.1186146757171878</v>
      </c>
      <c r="BD74" s="25">
        <f t="shared" si="27"/>
        <v>179186</v>
      </c>
      <c r="BE74" s="25">
        <f t="shared" si="28"/>
        <v>9687</v>
      </c>
      <c r="BF74" s="26">
        <f t="shared" si="29"/>
        <v>1.0571507796506174</v>
      </c>
      <c r="BG74" s="20">
        <v>24445</v>
      </c>
      <c r="BH74" s="20">
        <f t="shared" si="30"/>
        <v>6605</v>
      </c>
      <c r="BI74" s="27">
        <f t="shared" si="31"/>
        <v>1.3702354260089686</v>
      </c>
      <c r="BJ74" s="20">
        <v>22404.959999999999</v>
      </c>
      <c r="BK74" s="20">
        <f t="shared" si="32"/>
        <v>4651.9599999999991</v>
      </c>
      <c r="BL74" s="27">
        <f t="shared" si="33"/>
        <v>1.2620379654142961</v>
      </c>
      <c r="BM74" s="20">
        <v>19122</v>
      </c>
      <c r="BN74" s="20">
        <f t="shared" si="34"/>
        <v>1019</v>
      </c>
      <c r="BO74" s="27">
        <f t="shared" si="43"/>
        <v>1.0562890128707949</v>
      </c>
      <c r="BP74" s="47">
        <f t="shared" si="35"/>
        <v>245157.96</v>
      </c>
      <c r="BQ74" s="25">
        <f t="shared" si="36"/>
        <v>21962.959999999992</v>
      </c>
      <c r="BR74" s="42">
        <f t="shared" si="37"/>
        <v>1.0984025627814242</v>
      </c>
      <c r="BS74" s="42">
        <f t="shared" si="45"/>
        <v>125030.55959999999</v>
      </c>
      <c r="BT74" s="49">
        <f t="shared" si="39"/>
        <v>125030.55959999999</v>
      </c>
      <c r="BU74" s="28">
        <f t="shared" si="40"/>
        <v>17896.959599999987</v>
      </c>
      <c r="BV74" s="31">
        <f t="shared" si="41"/>
        <v>1.1670527229552632</v>
      </c>
    </row>
    <row r="75" spans="1:74" x14ac:dyDescent="0.2">
      <c r="A75" s="19">
        <v>67</v>
      </c>
      <c r="B75" s="19" t="s">
        <v>127</v>
      </c>
      <c r="C75" s="4">
        <v>1012007813</v>
      </c>
      <c r="D75" s="4">
        <v>101201001</v>
      </c>
      <c r="E75" s="4">
        <v>86618411</v>
      </c>
      <c r="F75" s="20">
        <v>33494</v>
      </c>
      <c r="G75" s="20"/>
      <c r="H75" s="20"/>
      <c r="I75" s="21">
        <f t="shared" ref="I75:I97" si="46">F75+G75+H75</f>
        <v>33494</v>
      </c>
      <c r="J75" s="28">
        <v>4681</v>
      </c>
      <c r="K75" s="20">
        <v>0</v>
      </c>
      <c r="L75" s="20">
        <v>48464</v>
      </c>
      <c r="M75" s="21">
        <f t="shared" si="11"/>
        <v>86639</v>
      </c>
      <c r="N75" s="20">
        <v>25606</v>
      </c>
      <c r="O75" s="20">
        <v>24636</v>
      </c>
      <c r="P75" s="20">
        <v>24629</v>
      </c>
      <c r="Q75" s="21">
        <f t="shared" si="12"/>
        <v>161510</v>
      </c>
      <c r="R75" s="20">
        <v>24965</v>
      </c>
      <c r="S75" s="20">
        <v>24027</v>
      </c>
      <c r="T75" s="20">
        <v>25303</v>
      </c>
      <c r="U75" s="21">
        <f t="shared" si="42"/>
        <v>235805</v>
      </c>
      <c r="V75" s="28">
        <f t="shared" si="44"/>
        <v>113186.4</v>
      </c>
      <c r="W75" s="20">
        <v>26774</v>
      </c>
      <c r="X75" s="20">
        <f t="shared" ref="X75:X97" si="47">W75-F75</f>
        <v>-6720</v>
      </c>
      <c r="Y75" s="22">
        <f t="shared" ref="Y75:Y97" si="48">W75/F75</f>
        <v>0.79936705081507131</v>
      </c>
      <c r="Z75" s="20">
        <v>20070</v>
      </c>
      <c r="AA75" s="20">
        <f t="shared" ref="AA75:AA97" si="49">Z75-G75</f>
        <v>20070</v>
      </c>
      <c r="AB75" s="22" t="e">
        <f t="shared" ref="AB75:AB97" si="50">Z75/G75</f>
        <v>#DIV/0!</v>
      </c>
      <c r="AC75" s="20">
        <v>21082</v>
      </c>
      <c r="AD75" s="20">
        <f t="shared" ref="AD75:AD97" si="51">AC75-H75</f>
        <v>21082</v>
      </c>
      <c r="AE75" s="22" t="e">
        <f t="shared" ref="AE75:AE97" si="52">AC75/H75</f>
        <v>#DIV/0!</v>
      </c>
      <c r="AF75" s="23">
        <f t="shared" ref="AF75:AF97" si="53">W75+Z75+AC75</f>
        <v>67926</v>
      </c>
      <c r="AG75" s="23">
        <f t="shared" ref="AG75:AG97" si="54">AF75-I75</f>
        <v>34432</v>
      </c>
      <c r="AH75" s="24">
        <f t="shared" ref="AH75:AH97" si="55">AF75/I75</f>
        <v>2.0280050158237297</v>
      </c>
      <c r="AI75" s="20">
        <v>34598</v>
      </c>
      <c r="AJ75" s="20">
        <f t="shared" si="13"/>
        <v>29917</v>
      </c>
      <c r="AK75" s="22">
        <f t="shared" ref="AK75:AK97" si="56">AI75/J75</f>
        <v>7.3911557359538564</v>
      </c>
      <c r="AL75" s="20">
        <v>24600</v>
      </c>
      <c r="AM75" s="20">
        <f t="shared" si="14"/>
        <v>24600</v>
      </c>
      <c r="AN75" s="22" t="e">
        <f t="shared" si="15"/>
        <v>#DIV/0!</v>
      </c>
      <c r="AO75" s="20">
        <v>22131</v>
      </c>
      <c r="AP75" s="20">
        <f t="shared" si="16"/>
        <v>-26333</v>
      </c>
      <c r="AQ75" s="22">
        <f t="shared" si="17"/>
        <v>0.45664823374050839</v>
      </c>
      <c r="AR75" s="25">
        <f t="shared" si="18"/>
        <v>149255</v>
      </c>
      <c r="AS75" s="25">
        <f t="shared" si="19"/>
        <v>62616</v>
      </c>
      <c r="AT75" s="26">
        <f t="shared" si="20"/>
        <v>1.7227230231189188</v>
      </c>
      <c r="AU75" s="20">
        <v>24155</v>
      </c>
      <c r="AV75" s="20">
        <f t="shared" si="21"/>
        <v>-1451</v>
      </c>
      <c r="AW75" s="22">
        <f t="shared" si="22"/>
        <v>0.94333359368897918</v>
      </c>
      <c r="AX75" s="20">
        <v>27515</v>
      </c>
      <c r="AY75" s="20">
        <f t="shared" si="23"/>
        <v>2879</v>
      </c>
      <c r="AZ75" s="22">
        <f t="shared" si="24"/>
        <v>1.1168615034908265</v>
      </c>
      <c r="BA75" s="20">
        <v>25199</v>
      </c>
      <c r="BB75" s="20">
        <f t="shared" si="25"/>
        <v>570</v>
      </c>
      <c r="BC75" s="27">
        <f t="shared" si="26"/>
        <v>1.0231434487798936</v>
      </c>
      <c r="BD75" s="25">
        <f t="shared" si="27"/>
        <v>226124</v>
      </c>
      <c r="BE75" s="25">
        <f t="shared" si="28"/>
        <v>64614</v>
      </c>
      <c r="BF75" s="26">
        <f t="shared" si="29"/>
        <v>1.4000619156708562</v>
      </c>
      <c r="BG75" s="20">
        <v>25212.66</v>
      </c>
      <c r="BH75" s="20">
        <f t="shared" si="30"/>
        <v>247.65999999999985</v>
      </c>
      <c r="BI75" s="27">
        <f t="shared" si="31"/>
        <v>1.0099202884037652</v>
      </c>
      <c r="BJ75" s="20">
        <v>19938</v>
      </c>
      <c r="BK75" s="20">
        <f t="shared" si="32"/>
        <v>-4089</v>
      </c>
      <c r="BL75" s="27">
        <f t="shared" si="33"/>
        <v>0.82981645648645275</v>
      </c>
      <c r="BM75" s="20">
        <v>29120</v>
      </c>
      <c r="BN75" s="20">
        <f t="shared" si="34"/>
        <v>3817</v>
      </c>
      <c r="BO75" s="27">
        <f t="shared" si="43"/>
        <v>1.15085167766668</v>
      </c>
      <c r="BP75" s="47">
        <f t="shared" si="35"/>
        <v>300394.66000000003</v>
      </c>
      <c r="BQ75" s="25">
        <f t="shared" si="36"/>
        <v>64589.660000000033</v>
      </c>
      <c r="BR75" s="42">
        <f t="shared" si="37"/>
        <v>1.2739113250355167</v>
      </c>
      <c r="BS75" s="42">
        <f t="shared" si="45"/>
        <v>153201.27660000001</v>
      </c>
      <c r="BT75" s="49">
        <f t="shared" si="39"/>
        <v>153201.27660000001</v>
      </c>
      <c r="BU75" s="28">
        <f t="shared" si="40"/>
        <v>40014.876600000018</v>
      </c>
      <c r="BV75" s="31">
        <f t="shared" si="41"/>
        <v>1.3535307828502365</v>
      </c>
    </row>
    <row r="76" spans="1:74" x14ac:dyDescent="0.2">
      <c r="A76" s="19">
        <v>68</v>
      </c>
      <c r="B76" s="19" t="s">
        <v>128</v>
      </c>
      <c r="C76" s="4" t="s">
        <v>129</v>
      </c>
      <c r="D76" s="4" t="s">
        <v>130</v>
      </c>
      <c r="E76" s="4" t="s">
        <v>131</v>
      </c>
      <c r="F76" s="20"/>
      <c r="G76" s="20"/>
      <c r="H76" s="20"/>
      <c r="I76" s="21">
        <f t="shared" si="46"/>
        <v>0</v>
      </c>
      <c r="J76" s="28"/>
      <c r="K76" s="20">
        <v>0</v>
      </c>
      <c r="L76" s="20">
        <v>0</v>
      </c>
      <c r="M76" s="21">
        <f t="shared" ref="M76:M96" si="57">I76+J76+K76+L76</f>
        <v>0</v>
      </c>
      <c r="N76" s="20">
        <v>0</v>
      </c>
      <c r="O76" s="20">
        <v>0</v>
      </c>
      <c r="P76" s="20">
        <v>0</v>
      </c>
      <c r="Q76" s="21">
        <f t="shared" ref="Q76:Q97" si="58">M76+N76+O76+P76</f>
        <v>0</v>
      </c>
      <c r="R76" s="20">
        <v>0</v>
      </c>
      <c r="S76" s="20">
        <v>0</v>
      </c>
      <c r="T76" s="20">
        <v>0</v>
      </c>
      <c r="U76" s="21">
        <f t="shared" si="42"/>
        <v>0</v>
      </c>
      <c r="V76" s="28">
        <f t="shared" si="44"/>
        <v>0</v>
      </c>
      <c r="W76" s="20">
        <v>93989</v>
      </c>
      <c r="X76" s="20">
        <f t="shared" si="47"/>
        <v>93989</v>
      </c>
      <c r="Y76" s="22" t="e">
        <f t="shared" si="48"/>
        <v>#DIV/0!</v>
      </c>
      <c r="Z76" s="20">
        <v>-93989</v>
      </c>
      <c r="AA76" s="20">
        <f t="shared" si="49"/>
        <v>-93989</v>
      </c>
      <c r="AB76" s="22" t="e">
        <f t="shared" si="50"/>
        <v>#DIV/0!</v>
      </c>
      <c r="AC76" s="20">
        <v>0</v>
      </c>
      <c r="AD76" s="20">
        <f t="shared" si="51"/>
        <v>0</v>
      </c>
      <c r="AE76" s="22" t="e">
        <f t="shared" si="52"/>
        <v>#DIV/0!</v>
      </c>
      <c r="AF76" s="23">
        <f t="shared" si="53"/>
        <v>0</v>
      </c>
      <c r="AG76" s="23">
        <f t="shared" si="54"/>
        <v>0</v>
      </c>
      <c r="AH76" s="24" t="e">
        <f t="shared" si="55"/>
        <v>#DIV/0!</v>
      </c>
      <c r="AI76" s="20">
        <v>0</v>
      </c>
      <c r="AJ76" s="20">
        <f t="shared" ref="AJ76:AJ97" si="59">AI76-J76</f>
        <v>0</v>
      </c>
      <c r="AK76" s="22" t="e">
        <f t="shared" si="56"/>
        <v>#DIV/0!</v>
      </c>
      <c r="AL76" s="20">
        <v>0</v>
      </c>
      <c r="AM76" s="20">
        <f t="shared" ref="AM76:AM97" si="60">AL76-K76</f>
        <v>0</v>
      </c>
      <c r="AN76" s="22" t="e">
        <f t="shared" ref="AN76:AN97" si="61">AL76/K76</f>
        <v>#DIV/0!</v>
      </c>
      <c r="AO76" s="20">
        <v>0</v>
      </c>
      <c r="AP76" s="20">
        <f t="shared" ref="AP76:AP97" si="62">AO76-L76</f>
        <v>0</v>
      </c>
      <c r="AQ76" s="22" t="e">
        <f t="shared" ref="AQ76:AQ97" si="63">AO76/L76</f>
        <v>#DIV/0!</v>
      </c>
      <c r="AR76" s="25">
        <f t="shared" ref="AR76:AR97" si="64">AF76+AI76+AL76+AO76</f>
        <v>0</v>
      </c>
      <c r="AS76" s="25">
        <f t="shared" ref="AS76:AS97" si="65">AR76-M76</f>
        <v>0</v>
      </c>
      <c r="AT76" s="26" t="e">
        <f t="shared" ref="AT76:AT97" si="66">AR76/M76</f>
        <v>#DIV/0!</v>
      </c>
      <c r="AU76" s="20">
        <v>0</v>
      </c>
      <c r="AV76" s="20">
        <f t="shared" ref="AV76:AV97" si="67">AU76-N76</f>
        <v>0</v>
      </c>
      <c r="AW76" s="22" t="e">
        <f t="shared" ref="AW76:AW97" si="68">AU76/N76</f>
        <v>#DIV/0!</v>
      </c>
      <c r="AX76" s="20">
        <v>0</v>
      </c>
      <c r="AY76" s="20">
        <f t="shared" ref="AY76:AY97" si="69">AX76-O76</f>
        <v>0</v>
      </c>
      <c r="AZ76" s="22" t="e">
        <f t="shared" ref="AZ76:AZ97" si="70">AX76/O76</f>
        <v>#DIV/0!</v>
      </c>
      <c r="BA76" s="20">
        <v>0</v>
      </c>
      <c r="BB76" s="20">
        <f t="shared" ref="BB76:BB97" si="71">BA76-P76</f>
        <v>0</v>
      </c>
      <c r="BC76" s="27" t="e">
        <f t="shared" ref="BC76:BC97" si="72">BA76/P76</f>
        <v>#DIV/0!</v>
      </c>
      <c r="BD76" s="25">
        <f t="shared" ref="BD76:BD97" si="73">AR76+AU76+AX76+BA76</f>
        <v>0</v>
      </c>
      <c r="BE76" s="25">
        <f t="shared" ref="BE76:BE97" si="74">BD76-Q76</f>
        <v>0</v>
      </c>
      <c r="BF76" s="26" t="e">
        <f t="shared" ref="BF76:BF97" si="75">BD76/Q76</f>
        <v>#DIV/0!</v>
      </c>
      <c r="BG76" s="20">
        <v>0</v>
      </c>
      <c r="BH76" s="20">
        <f t="shared" ref="BH76:BH97" si="76">BG76-R76</f>
        <v>0</v>
      </c>
      <c r="BI76" s="27" t="e">
        <f t="shared" ref="BI76:BI97" si="77">BG76/R76</f>
        <v>#DIV/0!</v>
      </c>
      <c r="BJ76" s="20">
        <v>0</v>
      </c>
      <c r="BK76" s="20">
        <f t="shared" ref="BK76:BK97" si="78">BJ76-S76</f>
        <v>0</v>
      </c>
      <c r="BL76" s="27" t="e">
        <f t="shared" ref="BL76:BL97" si="79">BJ76/S76</f>
        <v>#DIV/0!</v>
      </c>
      <c r="BM76" s="20">
        <v>0</v>
      </c>
      <c r="BN76" s="20">
        <f t="shared" ref="BN76:BN97" si="80">BM76-T76</f>
        <v>0</v>
      </c>
      <c r="BO76" s="27" t="e">
        <f t="shared" si="43"/>
        <v>#DIV/0!</v>
      </c>
      <c r="BP76" s="47">
        <f t="shared" ref="BP76:BP97" si="81">BD76+BG76+BJ76+BM76</f>
        <v>0</v>
      </c>
      <c r="BQ76" s="25">
        <f t="shared" ref="BQ76:BQ97" si="82">BP76-U76</f>
        <v>0</v>
      </c>
      <c r="BR76" s="42" t="e">
        <f t="shared" ref="BR76:BR97" si="83">BP76/U76</f>
        <v>#DIV/0!</v>
      </c>
      <c r="BS76" s="42">
        <f t="shared" si="45"/>
        <v>0</v>
      </c>
      <c r="BT76" s="49">
        <f t="shared" ref="BT76:BT97" si="84">IF(E76=86618101,BP76*43/100,BP76*51/100)</f>
        <v>0</v>
      </c>
      <c r="BU76" s="28">
        <f t="shared" ref="BU76:BU97" si="85">BT76-V76</f>
        <v>0</v>
      </c>
      <c r="BV76" s="31" t="e">
        <f t="shared" ref="BV76:BV97" si="86">BT76/V76</f>
        <v>#DIV/0!</v>
      </c>
    </row>
    <row r="77" spans="1:74" x14ac:dyDescent="0.2">
      <c r="A77" s="19">
        <v>69</v>
      </c>
      <c r="B77" s="19" t="s">
        <v>132</v>
      </c>
      <c r="C77" s="4">
        <v>7801206670</v>
      </c>
      <c r="D77" s="4">
        <v>101245001</v>
      </c>
      <c r="E77" s="4">
        <v>86618422</v>
      </c>
      <c r="F77" s="20">
        <v>12116</v>
      </c>
      <c r="G77" s="20">
        <v>39531</v>
      </c>
      <c r="H77" s="20">
        <v>23252</v>
      </c>
      <c r="I77" s="21">
        <f t="shared" si="46"/>
        <v>74899</v>
      </c>
      <c r="J77" s="28">
        <v>23008</v>
      </c>
      <c r="K77" s="20">
        <v>37716</v>
      </c>
      <c r="L77" s="20">
        <v>27446</v>
      </c>
      <c r="M77" s="21">
        <f t="shared" si="57"/>
        <v>163069</v>
      </c>
      <c r="N77" s="20">
        <v>27887</v>
      </c>
      <c r="O77" s="20">
        <v>35730</v>
      </c>
      <c r="P77" s="20">
        <v>38568</v>
      </c>
      <c r="Q77" s="21">
        <f t="shared" si="58"/>
        <v>265254</v>
      </c>
      <c r="R77" s="20">
        <v>43700</v>
      </c>
      <c r="S77" s="20">
        <v>30093</v>
      </c>
      <c r="T77" s="20">
        <v>108979</v>
      </c>
      <c r="U77" s="21">
        <f t="shared" ref="U77:U97" si="87">Q77+R77+S77+T77</f>
        <v>448026</v>
      </c>
      <c r="V77" s="28">
        <f t="shared" si="44"/>
        <v>215052.48</v>
      </c>
      <c r="W77" s="20">
        <v>36669</v>
      </c>
      <c r="X77" s="20">
        <f t="shared" si="47"/>
        <v>24553</v>
      </c>
      <c r="Y77" s="22">
        <f t="shared" si="48"/>
        <v>3.0264938923737206</v>
      </c>
      <c r="Z77" s="20">
        <v>40233</v>
      </c>
      <c r="AA77" s="20">
        <f t="shared" si="49"/>
        <v>702</v>
      </c>
      <c r="AB77" s="22">
        <f t="shared" si="50"/>
        <v>1.0177582150717159</v>
      </c>
      <c r="AC77" s="20">
        <v>34269</v>
      </c>
      <c r="AD77" s="20">
        <f t="shared" si="51"/>
        <v>11017</v>
      </c>
      <c r="AE77" s="22">
        <f t="shared" si="52"/>
        <v>1.473808704627559</v>
      </c>
      <c r="AF77" s="23">
        <f t="shared" si="53"/>
        <v>111171</v>
      </c>
      <c r="AG77" s="23">
        <f t="shared" si="54"/>
        <v>36272</v>
      </c>
      <c r="AH77" s="24">
        <f t="shared" si="55"/>
        <v>1.4842788288228148</v>
      </c>
      <c r="AI77" s="20">
        <v>44473</v>
      </c>
      <c r="AJ77" s="20">
        <f t="shared" si="59"/>
        <v>21465</v>
      </c>
      <c r="AK77" s="22">
        <f t="shared" si="56"/>
        <v>1.9329363699582753</v>
      </c>
      <c r="AL77" s="20">
        <v>34692</v>
      </c>
      <c r="AM77" s="20">
        <f t="shared" si="60"/>
        <v>-3024</v>
      </c>
      <c r="AN77" s="22">
        <f t="shared" si="61"/>
        <v>0.91982182628062359</v>
      </c>
      <c r="AO77" s="20">
        <v>66658</v>
      </c>
      <c r="AP77" s="20">
        <f t="shared" si="62"/>
        <v>39212</v>
      </c>
      <c r="AQ77" s="22">
        <f t="shared" si="63"/>
        <v>2.4286963491947824</v>
      </c>
      <c r="AR77" s="25">
        <f t="shared" si="64"/>
        <v>256994</v>
      </c>
      <c r="AS77" s="25">
        <f t="shared" si="65"/>
        <v>93925</v>
      </c>
      <c r="AT77" s="26">
        <f t="shared" si="66"/>
        <v>1.5759831727673561</v>
      </c>
      <c r="AU77" s="20">
        <v>42807</v>
      </c>
      <c r="AV77" s="20">
        <f t="shared" si="67"/>
        <v>14920</v>
      </c>
      <c r="AW77" s="22">
        <f t="shared" si="68"/>
        <v>1.5350163158460932</v>
      </c>
      <c r="AX77" s="20">
        <v>51210</v>
      </c>
      <c r="AY77" s="20">
        <f t="shared" si="69"/>
        <v>15480</v>
      </c>
      <c r="AZ77" s="22">
        <f t="shared" si="70"/>
        <v>1.4332493702770781</v>
      </c>
      <c r="BA77" s="20">
        <v>56266.07</v>
      </c>
      <c r="BB77" s="20">
        <f t="shared" si="71"/>
        <v>17698.07</v>
      </c>
      <c r="BC77" s="27">
        <f t="shared" si="72"/>
        <v>1.4588796411532876</v>
      </c>
      <c r="BD77" s="25">
        <f t="shared" si="73"/>
        <v>407277.07</v>
      </c>
      <c r="BE77" s="25">
        <f t="shared" si="74"/>
        <v>142023.07</v>
      </c>
      <c r="BF77" s="26">
        <f t="shared" si="75"/>
        <v>1.5354229153943013</v>
      </c>
      <c r="BG77" s="20">
        <v>54969</v>
      </c>
      <c r="BH77" s="20">
        <f t="shared" si="76"/>
        <v>11269</v>
      </c>
      <c r="BI77" s="27">
        <f t="shared" si="77"/>
        <v>1.2578718535469107</v>
      </c>
      <c r="BJ77" s="20">
        <v>58214</v>
      </c>
      <c r="BK77" s="20">
        <f t="shared" si="78"/>
        <v>28121</v>
      </c>
      <c r="BL77" s="27">
        <f t="shared" si="79"/>
        <v>1.9344698102548765</v>
      </c>
      <c r="BM77" s="20">
        <v>161024</v>
      </c>
      <c r="BN77" s="20">
        <f t="shared" si="80"/>
        <v>52045</v>
      </c>
      <c r="BO77" s="27">
        <f t="shared" ref="BO77:BO97" si="88">BM77/T77</f>
        <v>1.4775690729406583</v>
      </c>
      <c r="BP77" s="47">
        <f t="shared" si="81"/>
        <v>681484.07000000007</v>
      </c>
      <c r="BQ77" s="25">
        <f t="shared" si="82"/>
        <v>233458.07000000007</v>
      </c>
      <c r="BR77" s="42">
        <f t="shared" si="83"/>
        <v>1.5210815220545237</v>
      </c>
      <c r="BS77" s="42">
        <f t="shared" si="45"/>
        <v>347556.87569999998</v>
      </c>
      <c r="BT77" s="49">
        <f t="shared" si="84"/>
        <v>347556.87569999998</v>
      </c>
      <c r="BU77" s="28">
        <f t="shared" si="85"/>
        <v>132504.39569999996</v>
      </c>
      <c r="BV77" s="31">
        <f t="shared" si="86"/>
        <v>1.6161491171829312</v>
      </c>
    </row>
    <row r="78" spans="1:74" x14ac:dyDescent="0.2">
      <c r="A78" s="19">
        <v>70</v>
      </c>
      <c r="B78" s="19" t="s">
        <v>133</v>
      </c>
      <c r="C78" s="4">
        <v>1012007740</v>
      </c>
      <c r="D78" s="4">
        <v>101201001</v>
      </c>
      <c r="E78" s="4">
        <v>86618422</v>
      </c>
      <c r="F78" s="20">
        <v>1033</v>
      </c>
      <c r="G78" s="20">
        <v>62078</v>
      </c>
      <c r="H78" s="20">
        <v>29898</v>
      </c>
      <c r="I78" s="21">
        <f t="shared" si="46"/>
        <v>93009</v>
      </c>
      <c r="J78" s="28">
        <v>31320</v>
      </c>
      <c r="K78" s="20">
        <v>32319</v>
      </c>
      <c r="L78" s="20">
        <v>36714</v>
      </c>
      <c r="M78" s="21">
        <f t="shared" si="57"/>
        <v>193362</v>
      </c>
      <c r="N78" s="20">
        <v>24130</v>
      </c>
      <c r="O78" s="20">
        <v>10458</v>
      </c>
      <c r="P78" s="20">
        <v>52811</v>
      </c>
      <c r="Q78" s="21">
        <f t="shared" si="58"/>
        <v>280761</v>
      </c>
      <c r="R78" s="20">
        <v>37338</v>
      </c>
      <c r="S78" s="20">
        <v>32269</v>
      </c>
      <c r="T78" s="20">
        <v>45224</v>
      </c>
      <c r="U78" s="21">
        <f t="shared" si="87"/>
        <v>395592</v>
      </c>
      <c r="V78" s="28">
        <f t="shared" ref="V78:V97" si="89">IF(E78=86618101,U78*40/100,U78*48/100)</f>
        <v>189884.16</v>
      </c>
      <c r="W78" s="20">
        <v>0</v>
      </c>
      <c r="X78" s="20">
        <f t="shared" si="47"/>
        <v>-1033</v>
      </c>
      <c r="Y78" s="22">
        <f t="shared" si="48"/>
        <v>0</v>
      </c>
      <c r="Z78" s="20">
        <v>43173</v>
      </c>
      <c r="AA78" s="20">
        <f t="shared" si="49"/>
        <v>-18905</v>
      </c>
      <c r="AB78" s="22">
        <f t="shared" si="50"/>
        <v>0.69546377138438742</v>
      </c>
      <c r="AC78" s="20">
        <v>43648</v>
      </c>
      <c r="AD78" s="20">
        <f t="shared" si="51"/>
        <v>13750</v>
      </c>
      <c r="AE78" s="22">
        <f t="shared" si="52"/>
        <v>1.4598969830757911</v>
      </c>
      <c r="AF78" s="23">
        <f t="shared" si="53"/>
        <v>86821</v>
      </c>
      <c r="AG78" s="23">
        <f t="shared" si="54"/>
        <v>-6188</v>
      </c>
      <c r="AH78" s="24">
        <f t="shared" si="55"/>
        <v>0.93346880409422739</v>
      </c>
      <c r="AI78" s="20">
        <v>42099</v>
      </c>
      <c r="AJ78" s="20">
        <f t="shared" si="59"/>
        <v>10779</v>
      </c>
      <c r="AK78" s="22">
        <f t="shared" si="56"/>
        <v>1.3441570881226053</v>
      </c>
      <c r="AL78" s="20">
        <v>33290</v>
      </c>
      <c r="AM78" s="20">
        <f t="shared" si="60"/>
        <v>971</v>
      </c>
      <c r="AN78" s="22">
        <f t="shared" si="61"/>
        <v>1.0300442464185153</v>
      </c>
      <c r="AO78" s="20">
        <v>41897</v>
      </c>
      <c r="AP78" s="20">
        <f t="shared" si="62"/>
        <v>5183</v>
      </c>
      <c r="AQ78" s="22">
        <f t="shared" si="63"/>
        <v>1.1411723048428393</v>
      </c>
      <c r="AR78" s="25">
        <f t="shared" si="64"/>
        <v>204107</v>
      </c>
      <c r="AS78" s="25">
        <f t="shared" si="65"/>
        <v>10745</v>
      </c>
      <c r="AT78" s="26">
        <f t="shared" si="66"/>
        <v>1.0555693466141227</v>
      </c>
      <c r="AU78" s="20">
        <v>22908.31</v>
      </c>
      <c r="AV78" s="20">
        <f t="shared" si="67"/>
        <v>-1221.6899999999987</v>
      </c>
      <c r="AW78" s="22">
        <f t="shared" si="68"/>
        <v>0.94937049316203903</v>
      </c>
      <c r="AX78" s="20">
        <v>42930</v>
      </c>
      <c r="AY78" s="20">
        <f t="shared" si="69"/>
        <v>32472</v>
      </c>
      <c r="AZ78" s="22">
        <f t="shared" si="70"/>
        <v>4.1049913941480209</v>
      </c>
      <c r="BA78" s="20">
        <v>22741</v>
      </c>
      <c r="BB78" s="20">
        <f t="shared" si="71"/>
        <v>-30070</v>
      </c>
      <c r="BC78" s="27">
        <f t="shared" si="72"/>
        <v>0.43061104694097818</v>
      </c>
      <c r="BD78" s="25">
        <f t="shared" si="73"/>
        <v>292686.31</v>
      </c>
      <c r="BE78" s="25">
        <f t="shared" si="74"/>
        <v>11925.309999999998</v>
      </c>
      <c r="BF78" s="26">
        <f t="shared" si="75"/>
        <v>1.0424749520054424</v>
      </c>
      <c r="BG78" s="20">
        <v>34337.19</v>
      </c>
      <c r="BH78" s="20">
        <f t="shared" si="76"/>
        <v>-3000.8099999999977</v>
      </c>
      <c r="BI78" s="27">
        <f t="shared" si="77"/>
        <v>0.91963120681343413</v>
      </c>
      <c r="BJ78" s="20">
        <v>28861</v>
      </c>
      <c r="BK78" s="20">
        <f t="shared" si="78"/>
        <v>-3408</v>
      </c>
      <c r="BL78" s="27">
        <f t="shared" si="79"/>
        <v>0.89438780253494066</v>
      </c>
      <c r="BM78" s="20">
        <v>46102</v>
      </c>
      <c r="BN78" s="20">
        <f t="shared" si="80"/>
        <v>878</v>
      </c>
      <c r="BO78" s="27">
        <f t="shared" si="88"/>
        <v>1.0194144701928181</v>
      </c>
      <c r="BP78" s="47">
        <f t="shared" si="81"/>
        <v>401986.5</v>
      </c>
      <c r="BQ78" s="25">
        <f t="shared" si="82"/>
        <v>6394.5</v>
      </c>
      <c r="BR78" s="42">
        <f t="shared" si="83"/>
        <v>1.0161643814839532</v>
      </c>
      <c r="BS78" s="42">
        <f t="shared" si="45"/>
        <v>205013.11499999999</v>
      </c>
      <c r="BT78" s="49">
        <f t="shared" si="84"/>
        <v>205013.11499999999</v>
      </c>
      <c r="BU78" s="28">
        <f t="shared" si="85"/>
        <v>15128.954999999987</v>
      </c>
      <c r="BV78" s="31">
        <f t="shared" si="86"/>
        <v>1.0796746553267003</v>
      </c>
    </row>
    <row r="79" spans="1:74" x14ac:dyDescent="0.2">
      <c r="A79" s="19">
        <v>71</v>
      </c>
      <c r="B79" s="19" t="s">
        <v>134</v>
      </c>
      <c r="C79" s="4">
        <v>1012001963</v>
      </c>
      <c r="D79" s="4">
        <v>101201001</v>
      </c>
      <c r="E79" s="4">
        <v>86618422</v>
      </c>
      <c r="F79" s="20">
        <v>20875</v>
      </c>
      <c r="G79" s="20">
        <v>101506</v>
      </c>
      <c r="H79" s="20">
        <v>116192</v>
      </c>
      <c r="I79" s="21">
        <f t="shared" si="46"/>
        <v>238573</v>
      </c>
      <c r="J79" s="28">
        <v>94907</v>
      </c>
      <c r="K79" s="20">
        <v>111481</v>
      </c>
      <c r="L79" s="20">
        <v>263493</v>
      </c>
      <c r="M79" s="21">
        <f t="shared" si="57"/>
        <v>708454</v>
      </c>
      <c r="N79" s="20">
        <v>11735</v>
      </c>
      <c r="O79" s="20">
        <v>33912</v>
      </c>
      <c r="P79" s="20">
        <v>45510</v>
      </c>
      <c r="Q79" s="21">
        <f t="shared" si="58"/>
        <v>799611</v>
      </c>
      <c r="R79" s="20">
        <v>93940</v>
      </c>
      <c r="S79" s="20">
        <v>96314</v>
      </c>
      <c r="T79" s="20">
        <v>167056</v>
      </c>
      <c r="U79" s="21">
        <f t="shared" si="87"/>
        <v>1156921</v>
      </c>
      <c r="V79" s="28">
        <f t="shared" si="89"/>
        <v>555322.07999999996</v>
      </c>
      <c r="W79" s="20">
        <v>36369</v>
      </c>
      <c r="X79" s="20">
        <f t="shared" si="47"/>
        <v>15494</v>
      </c>
      <c r="Y79" s="22">
        <f t="shared" si="48"/>
        <v>1.7422275449101796</v>
      </c>
      <c r="Z79" s="20">
        <v>109436</v>
      </c>
      <c r="AA79" s="20">
        <f t="shared" si="49"/>
        <v>7930</v>
      </c>
      <c r="AB79" s="22">
        <f t="shared" si="50"/>
        <v>1.0781234606821271</v>
      </c>
      <c r="AC79" s="20">
        <v>104890</v>
      </c>
      <c r="AD79" s="20">
        <f t="shared" si="51"/>
        <v>-11302</v>
      </c>
      <c r="AE79" s="22">
        <f t="shared" si="52"/>
        <v>0.90272996419719087</v>
      </c>
      <c r="AF79" s="23">
        <f t="shared" si="53"/>
        <v>250695</v>
      </c>
      <c r="AG79" s="23">
        <f t="shared" si="54"/>
        <v>12122</v>
      </c>
      <c r="AH79" s="24">
        <f t="shared" si="55"/>
        <v>1.0508104437635442</v>
      </c>
      <c r="AI79" s="20">
        <v>93309</v>
      </c>
      <c r="AJ79" s="20">
        <f t="shared" si="59"/>
        <v>-1598</v>
      </c>
      <c r="AK79" s="22">
        <f t="shared" si="56"/>
        <v>0.98316246430716381</v>
      </c>
      <c r="AL79" s="20">
        <v>110025</v>
      </c>
      <c r="AM79" s="20">
        <f t="shared" si="60"/>
        <v>-1456</v>
      </c>
      <c r="AN79" s="22">
        <f t="shared" si="61"/>
        <v>0.98693947847615293</v>
      </c>
      <c r="AO79" s="20">
        <v>234415</v>
      </c>
      <c r="AP79" s="20">
        <f t="shared" si="62"/>
        <v>-29078</v>
      </c>
      <c r="AQ79" s="22">
        <f t="shared" si="63"/>
        <v>0.88964412716846364</v>
      </c>
      <c r="AR79" s="25">
        <f t="shared" si="64"/>
        <v>688444</v>
      </c>
      <c r="AS79" s="25">
        <f t="shared" si="65"/>
        <v>-20010</v>
      </c>
      <c r="AT79" s="26">
        <f t="shared" si="66"/>
        <v>0.97175539978601289</v>
      </c>
      <c r="AU79" s="20">
        <v>90049</v>
      </c>
      <c r="AV79" s="20">
        <f t="shared" si="67"/>
        <v>78314</v>
      </c>
      <c r="AW79" s="22">
        <f t="shared" si="68"/>
        <v>7.6735406902428629</v>
      </c>
      <c r="AX79" s="20">
        <v>16586</v>
      </c>
      <c r="AY79" s="20">
        <f t="shared" si="69"/>
        <v>-17326</v>
      </c>
      <c r="AZ79" s="22">
        <f t="shared" si="70"/>
        <v>0.48908940787921679</v>
      </c>
      <c r="BA79" s="20">
        <v>52807</v>
      </c>
      <c r="BB79" s="20">
        <f t="shared" si="71"/>
        <v>7297</v>
      </c>
      <c r="BC79" s="27">
        <f t="shared" si="72"/>
        <v>1.1603383871676554</v>
      </c>
      <c r="BD79" s="25">
        <f t="shared" si="73"/>
        <v>847886</v>
      </c>
      <c r="BE79" s="25">
        <f t="shared" si="74"/>
        <v>48275</v>
      </c>
      <c r="BF79" s="26">
        <f t="shared" si="75"/>
        <v>1.0603731064229982</v>
      </c>
      <c r="BG79" s="20">
        <v>98918</v>
      </c>
      <c r="BH79" s="20">
        <f t="shared" si="76"/>
        <v>4978</v>
      </c>
      <c r="BI79" s="27">
        <f t="shared" si="77"/>
        <v>1.0529912710240579</v>
      </c>
      <c r="BJ79" s="20">
        <v>97367.32</v>
      </c>
      <c r="BK79" s="20">
        <f t="shared" si="78"/>
        <v>1053.320000000007</v>
      </c>
      <c r="BL79" s="27">
        <f t="shared" si="79"/>
        <v>1.0109363124779369</v>
      </c>
      <c r="BM79" s="20">
        <v>145318</v>
      </c>
      <c r="BN79" s="20">
        <f t="shared" si="80"/>
        <v>-21738</v>
      </c>
      <c r="BO79" s="27">
        <f t="shared" si="88"/>
        <v>0.86987596973469972</v>
      </c>
      <c r="BP79" s="47">
        <f t="shared" si="81"/>
        <v>1189489.32</v>
      </c>
      <c r="BQ79" s="25">
        <f t="shared" si="82"/>
        <v>32568.320000000065</v>
      </c>
      <c r="BR79" s="42">
        <f t="shared" si="83"/>
        <v>1.02815085904742</v>
      </c>
      <c r="BS79" s="42">
        <f t="shared" si="45"/>
        <v>606639.55319999997</v>
      </c>
      <c r="BT79" s="49">
        <f t="shared" si="84"/>
        <v>606639.55319999997</v>
      </c>
      <c r="BU79" s="28">
        <f t="shared" si="85"/>
        <v>51317.473200000008</v>
      </c>
      <c r="BV79" s="31">
        <f t="shared" si="86"/>
        <v>1.0924102877378836</v>
      </c>
    </row>
    <row r="80" spans="1:74" x14ac:dyDescent="0.2">
      <c r="A80" s="19">
        <v>72</v>
      </c>
      <c r="B80" s="19" t="s">
        <v>135</v>
      </c>
      <c r="C80" s="4" t="s">
        <v>136</v>
      </c>
      <c r="D80" s="4" t="s">
        <v>83</v>
      </c>
      <c r="E80" s="4">
        <v>86618422</v>
      </c>
      <c r="F80" s="20">
        <v>63916</v>
      </c>
      <c r="G80" s="20">
        <v>81740</v>
      </c>
      <c r="H80" s="20">
        <v>78031</v>
      </c>
      <c r="I80" s="21">
        <f t="shared" si="46"/>
        <v>223687</v>
      </c>
      <c r="J80" s="28">
        <v>68874</v>
      </c>
      <c r="K80" s="20">
        <v>82662</v>
      </c>
      <c r="L80" s="20">
        <v>154431</v>
      </c>
      <c r="M80" s="21">
        <f t="shared" si="57"/>
        <v>529654</v>
      </c>
      <c r="N80" s="20">
        <v>68328</v>
      </c>
      <c r="O80" s="20">
        <v>47261</v>
      </c>
      <c r="P80" s="20">
        <v>23120</v>
      </c>
      <c r="Q80" s="21">
        <f t="shared" si="58"/>
        <v>668363</v>
      </c>
      <c r="R80" s="20">
        <v>71444</v>
      </c>
      <c r="S80" s="20">
        <v>68196</v>
      </c>
      <c r="T80" s="20">
        <v>133965</v>
      </c>
      <c r="U80" s="21">
        <f t="shared" si="87"/>
        <v>941968</v>
      </c>
      <c r="V80" s="28">
        <f t="shared" si="89"/>
        <v>452144.64000000001</v>
      </c>
      <c r="W80" s="20">
        <v>13436</v>
      </c>
      <c r="X80" s="20">
        <f t="shared" si="47"/>
        <v>-50480</v>
      </c>
      <c r="Y80" s="22">
        <f t="shared" si="48"/>
        <v>0.21021340509418612</v>
      </c>
      <c r="Z80" s="20">
        <v>76480</v>
      </c>
      <c r="AA80" s="20">
        <f t="shared" si="49"/>
        <v>-5260</v>
      </c>
      <c r="AB80" s="22">
        <f t="shared" si="50"/>
        <v>0.93564962074871549</v>
      </c>
      <c r="AC80" s="20">
        <v>78128</v>
      </c>
      <c r="AD80" s="20">
        <f t="shared" si="51"/>
        <v>97</v>
      </c>
      <c r="AE80" s="22">
        <f t="shared" si="52"/>
        <v>1.0012430956927374</v>
      </c>
      <c r="AF80" s="23">
        <f t="shared" si="53"/>
        <v>168044</v>
      </c>
      <c r="AG80" s="23">
        <f t="shared" si="54"/>
        <v>-55643</v>
      </c>
      <c r="AH80" s="24">
        <f t="shared" si="55"/>
        <v>0.75124616093022845</v>
      </c>
      <c r="AI80" s="20">
        <v>74527</v>
      </c>
      <c r="AJ80" s="20">
        <f t="shared" si="59"/>
        <v>5653</v>
      </c>
      <c r="AK80" s="22">
        <f t="shared" si="56"/>
        <v>1.0820774167320033</v>
      </c>
      <c r="AL80" s="20">
        <v>84551</v>
      </c>
      <c r="AM80" s="20">
        <f t="shared" si="60"/>
        <v>1889</v>
      </c>
      <c r="AN80" s="22">
        <f t="shared" si="61"/>
        <v>1.022852096489318</v>
      </c>
      <c r="AO80" s="20">
        <v>184387</v>
      </c>
      <c r="AP80" s="20">
        <f t="shared" si="62"/>
        <v>29956</v>
      </c>
      <c r="AQ80" s="22">
        <f t="shared" si="63"/>
        <v>1.1939765979628443</v>
      </c>
      <c r="AR80" s="25">
        <f t="shared" si="64"/>
        <v>511509</v>
      </c>
      <c r="AS80" s="25">
        <f t="shared" si="65"/>
        <v>-18145</v>
      </c>
      <c r="AT80" s="26">
        <f t="shared" si="66"/>
        <v>0.96574178614718287</v>
      </c>
      <c r="AU80" s="20">
        <v>78940</v>
      </c>
      <c r="AV80" s="20">
        <f t="shared" si="67"/>
        <v>10612</v>
      </c>
      <c r="AW80" s="22">
        <f t="shared" si="68"/>
        <v>1.1553096827069429</v>
      </c>
      <c r="AX80" s="20">
        <v>12129</v>
      </c>
      <c r="AY80" s="20">
        <f t="shared" si="69"/>
        <v>-35132</v>
      </c>
      <c r="AZ80" s="22">
        <f t="shared" si="70"/>
        <v>0.25663866613063624</v>
      </c>
      <c r="BA80" s="20">
        <v>26914</v>
      </c>
      <c r="BB80" s="20">
        <f t="shared" si="71"/>
        <v>3794</v>
      </c>
      <c r="BC80" s="27">
        <f t="shared" si="72"/>
        <v>1.1641003460207613</v>
      </c>
      <c r="BD80" s="25">
        <f t="shared" si="73"/>
        <v>629492</v>
      </c>
      <c r="BE80" s="25">
        <f t="shared" si="74"/>
        <v>-38871</v>
      </c>
      <c r="BF80" s="26">
        <f t="shared" si="75"/>
        <v>0.94184148434308901</v>
      </c>
      <c r="BG80" s="20">
        <v>68823</v>
      </c>
      <c r="BH80" s="20">
        <f t="shared" si="76"/>
        <v>-2621</v>
      </c>
      <c r="BI80" s="27">
        <f t="shared" si="77"/>
        <v>0.96331392419237449</v>
      </c>
      <c r="BJ80" s="20">
        <v>71408</v>
      </c>
      <c r="BK80" s="20">
        <f t="shared" si="78"/>
        <v>3212</v>
      </c>
      <c r="BL80" s="27">
        <f t="shared" si="79"/>
        <v>1.0470995366297144</v>
      </c>
      <c r="BM80" s="20">
        <v>30660.28</v>
      </c>
      <c r="BN80" s="20">
        <f t="shared" si="80"/>
        <v>-103304.72</v>
      </c>
      <c r="BO80" s="27">
        <f t="shared" si="88"/>
        <v>0.2288678386145635</v>
      </c>
      <c r="BP80" s="47">
        <f t="shared" si="81"/>
        <v>800383.28</v>
      </c>
      <c r="BQ80" s="25">
        <f t="shared" si="82"/>
        <v>-141584.71999999997</v>
      </c>
      <c r="BR80" s="42">
        <f t="shared" si="83"/>
        <v>0.8496926434868276</v>
      </c>
      <c r="BS80" s="42">
        <f t="shared" si="45"/>
        <v>408195.47279999999</v>
      </c>
      <c r="BT80" s="49">
        <f t="shared" si="84"/>
        <v>408195.47279999999</v>
      </c>
      <c r="BU80" s="28">
        <f t="shared" si="85"/>
        <v>-43949.167200000025</v>
      </c>
      <c r="BV80" s="31">
        <f t="shared" si="86"/>
        <v>0.90279843370475421</v>
      </c>
    </row>
    <row r="81" spans="1:74" x14ac:dyDescent="0.2">
      <c r="A81" s="19">
        <v>73</v>
      </c>
      <c r="B81" s="19" t="s">
        <v>137</v>
      </c>
      <c r="C81" s="4" t="s">
        <v>138</v>
      </c>
      <c r="D81" s="4" t="s">
        <v>139</v>
      </c>
      <c r="E81" s="4">
        <v>86618422</v>
      </c>
      <c r="F81" s="20">
        <v>24972</v>
      </c>
      <c r="G81" s="20">
        <v>26149</v>
      </c>
      <c r="H81" s="20">
        <v>26496</v>
      </c>
      <c r="I81" s="21">
        <f t="shared" si="46"/>
        <v>77617</v>
      </c>
      <c r="J81" s="28">
        <v>39133</v>
      </c>
      <c r="K81" s="20">
        <v>38414</v>
      </c>
      <c r="L81" s="20">
        <v>10321</v>
      </c>
      <c r="M81" s="21">
        <f t="shared" si="57"/>
        <v>165485</v>
      </c>
      <c r="N81" s="20">
        <v>25517</v>
      </c>
      <c r="O81" s="20">
        <v>23945</v>
      </c>
      <c r="P81" s="20">
        <v>27430</v>
      </c>
      <c r="Q81" s="21">
        <f t="shared" si="58"/>
        <v>242377</v>
      </c>
      <c r="R81" s="20">
        <v>25697</v>
      </c>
      <c r="S81" s="20">
        <v>27811</v>
      </c>
      <c r="T81" s="20">
        <v>61918</v>
      </c>
      <c r="U81" s="21">
        <f t="shared" si="87"/>
        <v>357803</v>
      </c>
      <c r="V81" s="28">
        <f t="shared" si="89"/>
        <v>171745.44</v>
      </c>
      <c r="W81" s="20">
        <v>22999</v>
      </c>
      <c r="X81" s="20">
        <f t="shared" si="47"/>
        <v>-1973</v>
      </c>
      <c r="Y81" s="22">
        <f t="shared" si="48"/>
        <v>0.92099151049175076</v>
      </c>
      <c r="Z81" s="20">
        <v>2560</v>
      </c>
      <c r="AA81" s="20">
        <f t="shared" si="49"/>
        <v>-23589</v>
      </c>
      <c r="AB81" s="22">
        <f t="shared" si="50"/>
        <v>9.7900493326704655E-2</v>
      </c>
      <c r="AC81" s="20">
        <v>53283</v>
      </c>
      <c r="AD81" s="20">
        <f t="shared" si="51"/>
        <v>26787</v>
      </c>
      <c r="AE81" s="22">
        <f t="shared" si="52"/>
        <v>2.0109827898550723</v>
      </c>
      <c r="AF81" s="23">
        <f t="shared" si="53"/>
        <v>78842</v>
      </c>
      <c r="AG81" s="23">
        <f t="shared" si="54"/>
        <v>1225</v>
      </c>
      <c r="AH81" s="24">
        <f t="shared" si="55"/>
        <v>1.0157826249404125</v>
      </c>
      <c r="AI81" s="20">
        <v>22082</v>
      </c>
      <c r="AJ81" s="20">
        <f t="shared" si="59"/>
        <v>-17051</v>
      </c>
      <c r="AK81" s="22">
        <f t="shared" si="56"/>
        <v>0.56428078603735976</v>
      </c>
      <c r="AL81" s="20">
        <v>27873</v>
      </c>
      <c r="AM81" s="20">
        <f t="shared" si="60"/>
        <v>-10541</v>
      </c>
      <c r="AN81" s="22">
        <f t="shared" si="61"/>
        <v>0.72559483521632739</v>
      </c>
      <c r="AO81" s="20">
        <v>29757</v>
      </c>
      <c r="AP81" s="20">
        <f t="shared" si="62"/>
        <v>19436</v>
      </c>
      <c r="AQ81" s="22">
        <f t="shared" si="63"/>
        <v>2.8831508574750511</v>
      </c>
      <c r="AR81" s="25">
        <f t="shared" si="64"/>
        <v>158554</v>
      </c>
      <c r="AS81" s="25">
        <f t="shared" si="65"/>
        <v>-6931</v>
      </c>
      <c r="AT81" s="26">
        <f t="shared" si="66"/>
        <v>0.9581170498836753</v>
      </c>
      <c r="AU81" s="20">
        <v>34042</v>
      </c>
      <c r="AV81" s="20">
        <f t="shared" si="67"/>
        <v>8525</v>
      </c>
      <c r="AW81" s="22">
        <f t="shared" si="68"/>
        <v>1.3340909981580906</v>
      </c>
      <c r="AX81" s="20">
        <v>24853</v>
      </c>
      <c r="AY81" s="20">
        <f t="shared" si="69"/>
        <v>908</v>
      </c>
      <c r="AZ81" s="22">
        <f t="shared" si="70"/>
        <v>1.0379202338692837</v>
      </c>
      <c r="BA81" s="20">
        <v>30153</v>
      </c>
      <c r="BB81" s="20">
        <f t="shared" si="71"/>
        <v>2723</v>
      </c>
      <c r="BC81" s="27">
        <f t="shared" si="72"/>
        <v>1.099270871308786</v>
      </c>
      <c r="BD81" s="25">
        <f t="shared" si="73"/>
        <v>247602</v>
      </c>
      <c r="BE81" s="25">
        <f t="shared" si="74"/>
        <v>5225</v>
      </c>
      <c r="BF81" s="26">
        <f t="shared" si="75"/>
        <v>1.021557325983901</v>
      </c>
      <c r="BG81" s="20">
        <v>38029</v>
      </c>
      <c r="BH81" s="20">
        <f t="shared" si="76"/>
        <v>12332</v>
      </c>
      <c r="BI81" s="27">
        <f t="shared" si="77"/>
        <v>1.47990037747597</v>
      </c>
      <c r="BJ81" s="20">
        <v>21947</v>
      </c>
      <c r="BK81" s="20">
        <f t="shared" si="78"/>
        <v>-5864</v>
      </c>
      <c r="BL81" s="27">
        <f t="shared" si="79"/>
        <v>0.78914817877818133</v>
      </c>
      <c r="BM81" s="20">
        <v>71273</v>
      </c>
      <c r="BN81" s="20">
        <f t="shared" si="80"/>
        <v>9355</v>
      </c>
      <c r="BO81" s="27">
        <f t="shared" si="88"/>
        <v>1.1510869214121904</v>
      </c>
      <c r="BP81" s="47">
        <f t="shared" si="81"/>
        <v>378851</v>
      </c>
      <c r="BQ81" s="25">
        <f t="shared" si="82"/>
        <v>21048</v>
      </c>
      <c r="BR81" s="42">
        <f t="shared" si="83"/>
        <v>1.0588256666377867</v>
      </c>
      <c r="BS81" s="42">
        <f t="shared" si="45"/>
        <v>193214.01</v>
      </c>
      <c r="BT81" s="49">
        <f t="shared" si="84"/>
        <v>193214.01</v>
      </c>
      <c r="BU81" s="28">
        <f t="shared" si="85"/>
        <v>21468.570000000007</v>
      </c>
      <c r="BV81" s="31">
        <f t="shared" si="86"/>
        <v>1.1250022708026484</v>
      </c>
    </row>
    <row r="82" spans="1:74" x14ac:dyDescent="0.2">
      <c r="A82" s="19">
        <v>74</v>
      </c>
      <c r="B82" s="19" t="s">
        <v>140</v>
      </c>
      <c r="C82" s="4" t="s">
        <v>141</v>
      </c>
      <c r="D82" s="4" t="s">
        <v>83</v>
      </c>
      <c r="E82" s="4">
        <v>86618422</v>
      </c>
      <c r="F82" s="20">
        <v>9877</v>
      </c>
      <c r="G82" s="20">
        <v>11589</v>
      </c>
      <c r="H82" s="20">
        <v>4849</v>
      </c>
      <c r="I82" s="21">
        <f t="shared" si="46"/>
        <v>26315</v>
      </c>
      <c r="J82" s="28">
        <v>5565</v>
      </c>
      <c r="K82" s="20">
        <v>4177</v>
      </c>
      <c r="L82" s="20">
        <v>3628</v>
      </c>
      <c r="M82" s="21">
        <f t="shared" si="57"/>
        <v>39685</v>
      </c>
      <c r="N82" s="20">
        <v>2962</v>
      </c>
      <c r="O82" s="20">
        <v>4832</v>
      </c>
      <c r="P82" s="20">
        <v>2074</v>
      </c>
      <c r="Q82" s="21">
        <f t="shared" si="58"/>
        <v>49553</v>
      </c>
      <c r="R82" s="20">
        <v>3399</v>
      </c>
      <c r="S82" s="20">
        <v>3398</v>
      </c>
      <c r="T82" s="20">
        <v>3399</v>
      </c>
      <c r="U82" s="21">
        <f t="shared" si="87"/>
        <v>59749</v>
      </c>
      <c r="V82" s="28">
        <f t="shared" si="89"/>
        <v>28679.52</v>
      </c>
      <c r="W82" s="20">
        <v>3398</v>
      </c>
      <c r="X82" s="20">
        <f t="shared" si="47"/>
        <v>-6479</v>
      </c>
      <c r="Y82" s="22">
        <f t="shared" si="48"/>
        <v>0.34403158853903004</v>
      </c>
      <c r="Z82" s="20">
        <v>3397</v>
      </c>
      <c r="AA82" s="20">
        <f t="shared" si="49"/>
        <v>-8192</v>
      </c>
      <c r="AB82" s="22">
        <f t="shared" si="50"/>
        <v>0.29312278885149712</v>
      </c>
      <c r="AC82" s="20">
        <v>3400</v>
      </c>
      <c r="AD82" s="20">
        <f t="shared" si="51"/>
        <v>-1449</v>
      </c>
      <c r="AE82" s="22">
        <f t="shared" si="52"/>
        <v>0.70117550010311402</v>
      </c>
      <c r="AF82" s="23">
        <f t="shared" si="53"/>
        <v>10195</v>
      </c>
      <c r="AG82" s="23">
        <f t="shared" si="54"/>
        <v>-16120</v>
      </c>
      <c r="AH82" s="24">
        <f t="shared" si="55"/>
        <v>0.38742162264867946</v>
      </c>
      <c r="AI82" s="20">
        <v>3397</v>
      </c>
      <c r="AJ82" s="20">
        <f t="shared" si="59"/>
        <v>-2168</v>
      </c>
      <c r="AK82" s="22">
        <f t="shared" si="56"/>
        <v>0.61042228212039529</v>
      </c>
      <c r="AL82" s="20">
        <v>4064</v>
      </c>
      <c r="AM82" s="20">
        <f t="shared" si="60"/>
        <v>-113</v>
      </c>
      <c r="AN82" s="22">
        <f t="shared" si="61"/>
        <v>0.97294709121378975</v>
      </c>
      <c r="AO82" s="20">
        <v>2076</v>
      </c>
      <c r="AP82" s="20">
        <f t="shared" si="62"/>
        <v>-1552</v>
      </c>
      <c r="AQ82" s="22">
        <f t="shared" si="63"/>
        <v>0.57221609702315324</v>
      </c>
      <c r="AR82" s="25">
        <f t="shared" si="64"/>
        <v>19732</v>
      </c>
      <c r="AS82" s="25">
        <f t="shared" si="65"/>
        <v>-19953</v>
      </c>
      <c r="AT82" s="26">
        <f t="shared" si="66"/>
        <v>0.49721557263449667</v>
      </c>
      <c r="AU82" s="20">
        <v>2167</v>
      </c>
      <c r="AV82" s="20">
        <f t="shared" si="67"/>
        <v>-795</v>
      </c>
      <c r="AW82" s="22">
        <f t="shared" si="68"/>
        <v>0.7316002700877785</v>
      </c>
      <c r="AX82" s="20">
        <v>2000</v>
      </c>
      <c r="AY82" s="20">
        <f t="shared" si="69"/>
        <v>-2832</v>
      </c>
      <c r="AZ82" s="22">
        <f t="shared" si="70"/>
        <v>0.41390728476821192</v>
      </c>
      <c r="BA82" s="20">
        <v>0</v>
      </c>
      <c r="BB82" s="20">
        <f t="shared" si="71"/>
        <v>-2074</v>
      </c>
      <c r="BC82" s="27">
        <f t="shared" si="72"/>
        <v>0</v>
      </c>
      <c r="BD82" s="25">
        <f t="shared" si="73"/>
        <v>23899</v>
      </c>
      <c r="BE82" s="25">
        <f t="shared" si="74"/>
        <v>-25654</v>
      </c>
      <c r="BF82" s="26">
        <f t="shared" si="75"/>
        <v>0.48229168768793007</v>
      </c>
      <c r="BG82" s="20">
        <v>2076</v>
      </c>
      <c r="BH82" s="20">
        <f t="shared" si="76"/>
        <v>-1323</v>
      </c>
      <c r="BI82" s="27">
        <f t="shared" si="77"/>
        <v>0.61076787290379519</v>
      </c>
      <c r="BJ82" s="20">
        <v>3500</v>
      </c>
      <c r="BK82" s="20">
        <f t="shared" si="78"/>
        <v>102</v>
      </c>
      <c r="BL82" s="27">
        <f t="shared" si="79"/>
        <v>1.0300176574455562</v>
      </c>
      <c r="BM82" s="20">
        <v>1414</v>
      </c>
      <c r="BN82" s="20">
        <f t="shared" si="80"/>
        <v>-1985</v>
      </c>
      <c r="BO82" s="27">
        <f t="shared" si="88"/>
        <v>0.41600470726684319</v>
      </c>
      <c r="BP82" s="47">
        <f t="shared" si="81"/>
        <v>30889</v>
      </c>
      <c r="BQ82" s="25">
        <f t="shared" si="82"/>
        <v>-28860</v>
      </c>
      <c r="BR82" s="42">
        <f t="shared" si="83"/>
        <v>0.51697936367135855</v>
      </c>
      <c r="BS82" s="42">
        <f t="shared" si="45"/>
        <v>15753.39</v>
      </c>
      <c r="BT82" s="49">
        <f t="shared" si="84"/>
        <v>15753.39</v>
      </c>
      <c r="BU82" s="28">
        <f t="shared" si="85"/>
        <v>-12926.130000000001</v>
      </c>
      <c r="BV82" s="31">
        <f t="shared" si="86"/>
        <v>0.54929057390081837</v>
      </c>
    </row>
    <row r="83" spans="1:74" hidden="1" x14ac:dyDescent="0.2">
      <c r="A83" s="19">
        <v>75</v>
      </c>
      <c r="B83" s="19"/>
      <c r="C83" s="4"/>
      <c r="D83" s="4"/>
      <c r="E83" s="4"/>
      <c r="F83" s="20"/>
      <c r="G83" s="20"/>
      <c r="H83" s="20"/>
      <c r="I83" s="21">
        <f t="shared" si="46"/>
        <v>0</v>
      </c>
      <c r="J83" s="28"/>
      <c r="K83" s="20"/>
      <c r="L83" s="20"/>
      <c r="M83" s="21">
        <f t="shared" si="57"/>
        <v>0</v>
      </c>
      <c r="N83" s="20"/>
      <c r="O83" s="20"/>
      <c r="P83" s="20"/>
      <c r="Q83" s="21">
        <f t="shared" si="58"/>
        <v>0</v>
      </c>
      <c r="R83" s="20"/>
      <c r="S83" s="20"/>
      <c r="T83" s="20"/>
      <c r="U83" s="21">
        <f t="shared" si="87"/>
        <v>0</v>
      </c>
      <c r="V83" s="28">
        <f t="shared" si="89"/>
        <v>0</v>
      </c>
      <c r="W83" s="20"/>
      <c r="X83" s="20">
        <f t="shared" si="47"/>
        <v>0</v>
      </c>
      <c r="Y83" s="22" t="e">
        <f t="shared" si="48"/>
        <v>#DIV/0!</v>
      </c>
      <c r="Z83" s="20"/>
      <c r="AA83" s="20">
        <f t="shared" si="49"/>
        <v>0</v>
      </c>
      <c r="AB83" s="22" t="e">
        <f t="shared" si="50"/>
        <v>#DIV/0!</v>
      </c>
      <c r="AC83" s="20"/>
      <c r="AD83" s="20">
        <f t="shared" si="51"/>
        <v>0</v>
      </c>
      <c r="AE83" s="22" t="e">
        <f t="shared" si="52"/>
        <v>#DIV/0!</v>
      </c>
      <c r="AF83" s="23">
        <f t="shared" si="53"/>
        <v>0</v>
      </c>
      <c r="AG83" s="23">
        <f t="shared" si="54"/>
        <v>0</v>
      </c>
      <c r="AH83" s="24" t="e">
        <f t="shared" si="55"/>
        <v>#DIV/0!</v>
      </c>
      <c r="AI83" s="20"/>
      <c r="AJ83" s="20">
        <f t="shared" si="59"/>
        <v>0</v>
      </c>
      <c r="AK83" s="22" t="e">
        <f t="shared" si="56"/>
        <v>#DIV/0!</v>
      </c>
      <c r="AL83" s="20"/>
      <c r="AM83" s="20">
        <f t="shared" si="60"/>
        <v>0</v>
      </c>
      <c r="AN83" s="22" t="e">
        <f t="shared" si="61"/>
        <v>#DIV/0!</v>
      </c>
      <c r="AO83" s="20"/>
      <c r="AP83" s="20">
        <f t="shared" si="62"/>
        <v>0</v>
      </c>
      <c r="AQ83" s="22" t="e">
        <f t="shared" si="63"/>
        <v>#DIV/0!</v>
      </c>
      <c r="AR83" s="25">
        <f t="shared" si="64"/>
        <v>0</v>
      </c>
      <c r="AS83" s="25">
        <f t="shared" si="65"/>
        <v>0</v>
      </c>
      <c r="AT83" s="26" t="e">
        <f t="shared" si="66"/>
        <v>#DIV/0!</v>
      </c>
      <c r="AU83" s="20"/>
      <c r="AV83" s="20">
        <f t="shared" si="67"/>
        <v>0</v>
      </c>
      <c r="AW83" s="22" t="e">
        <f t="shared" si="68"/>
        <v>#DIV/0!</v>
      </c>
      <c r="AX83" s="20"/>
      <c r="AY83" s="20">
        <f t="shared" si="69"/>
        <v>0</v>
      </c>
      <c r="AZ83" s="22" t="e">
        <f t="shared" si="70"/>
        <v>#DIV/0!</v>
      </c>
      <c r="BA83" s="20"/>
      <c r="BB83" s="20">
        <f t="shared" si="71"/>
        <v>0</v>
      </c>
      <c r="BC83" s="27" t="e">
        <f t="shared" si="72"/>
        <v>#DIV/0!</v>
      </c>
      <c r="BD83" s="25">
        <f t="shared" si="73"/>
        <v>0</v>
      </c>
      <c r="BE83" s="25">
        <f t="shared" si="74"/>
        <v>0</v>
      </c>
      <c r="BF83" s="26" t="e">
        <f t="shared" si="75"/>
        <v>#DIV/0!</v>
      </c>
      <c r="BG83" s="20"/>
      <c r="BH83" s="20">
        <f t="shared" si="76"/>
        <v>0</v>
      </c>
      <c r="BI83" s="27" t="e">
        <f t="shared" si="77"/>
        <v>#DIV/0!</v>
      </c>
      <c r="BJ83" s="20"/>
      <c r="BK83" s="20">
        <f t="shared" si="78"/>
        <v>0</v>
      </c>
      <c r="BL83" s="27" t="e">
        <f t="shared" si="79"/>
        <v>#DIV/0!</v>
      </c>
      <c r="BM83" s="20"/>
      <c r="BN83" s="20">
        <f t="shared" si="80"/>
        <v>0</v>
      </c>
      <c r="BO83" s="27" t="e">
        <f t="shared" si="88"/>
        <v>#DIV/0!</v>
      </c>
      <c r="BP83" s="47">
        <f t="shared" si="81"/>
        <v>0</v>
      </c>
      <c r="BQ83" s="25">
        <f t="shared" si="82"/>
        <v>0</v>
      </c>
      <c r="BR83" s="42" t="e">
        <f t="shared" si="83"/>
        <v>#DIV/0!</v>
      </c>
      <c r="BS83" s="42">
        <f t="shared" si="45"/>
        <v>0</v>
      </c>
      <c r="BT83" s="49">
        <f t="shared" si="84"/>
        <v>0</v>
      </c>
      <c r="BU83" s="28">
        <f t="shared" si="85"/>
        <v>0</v>
      </c>
      <c r="BV83" s="31" t="e">
        <f t="shared" si="86"/>
        <v>#DIV/0!</v>
      </c>
    </row>
    <row r="84" spans="1:74" x14ac:dyDescent="0.2">
      <c r="A84" s="19">
        <v>76</v>
      </c>
      <c r="B84" s="19" t="s">
        <v>142</v>
      </c>
      <c r="C84" s="4">
        <v>7708503727</v>
      </c>
      <c r="D84" s="4" t="s">
        <v>143</v>
      </c>
      <c r="E84" s="4">
        <v>86618433</v>
      </c>
      <c r="F84" s="20">
        <v>7132</v>
      </c>
      <c r="G84" s="20">
        <v>117532</v>
      </c>
      <c r="H84" s="20">
        <v>117804</v>
      </c>
      <c r="I84" s="21">
        <f t="shared" si="46"/>
        <v>242468</v>
      </c>
      <c r="J84" s="28">
        <v>0</v>
      </c>
      <c r="K84" s="20">
        <v>0</v>
      </c>
      <c r="L84" s="20">
        <v>0</v>
      </c>
      <c r="M84" s="21">
        <f t="shared" si="57"/>
        <v>242468</v>
      </c>
      <c r="N84" s="20">
        <v>0</v>
      </c>
      <c r="O84" s="20">
        <v>0</v>
      </c>
      <c r="P84" s="20">
        <v>0</v>
      </c>
      <c r="Q84" s="21">
        <f t="shared" si="58"/>
        <v>242468</v>
      </c>
      <c r="R84" s="20">
        <v>0</v>
      </c>
      <c r="S84" s="20">
        <v>0</v>
      </c>
      <c r="T84" s="20">
        <v>-242468</v>
      </c>
      <c r="U84" s="21">
        <f t="shared" si="87"/>
        <v>0</v>
      </c>
      <c r="V84" s="28">
        <f t="shared" si="89"/>
        <v>0</v>
      </c>
      <c r="W84" s="20"/>
      <c r="X84" s="20">
        <f t="shared" si="47"/>
        <v>-7132</v>
      </c>
      <c r="Y84" s="22">
        <f t="shared" si="48"/>
        <v>0</v>
      </c>
      <c r="Z84" s="20">
        <v>99729</v>
      </c>
      <c r="AA84" s="20">
        <f t="shared" si="49"/>
        <v>-17803</v>
      </c>
      <c r="AB84" s="22">
        <f t="shared" si="50"/>
        <v>0.84852635877888571</v>
      </c>
      <c r="AC84" s="20">
        <v>86891</v>
      </c>
      <c r="AD84" s="20">
        <f t="shared" si="51"/>
        <v>-30913</v>
      </c>
      <c r="AE84" s="22">
        <f t="shared" si="52"/>
        <v>0.73758955553291905</v>
      </c>
      <c r="AF84" s="23">
        <f t="shared" si="53"/>
        <v>186620</v>
      </c>
      <c r="AG84" s="23">
        <f t="shared" si="54"/>
        <v>-55848</v>
      </c>
      <c r="AH84" s="24">
        <f t="shared" si="55"/>
        <v>0.7696685748222446</v>
      </c>
      <c r="AI84" s="20">
        <v>75927</v>
      </c>
      <c r="AJ84" s="20">
        <f t="shared" si="59"/>
        <v>75927</v>
      </c>
      <c r="AK84" s="22" t="e">
        <f t="shared" si="56"/>
        <v>#DIV/0!</v>
      </c>
      <c r="AL84" s="20">
        <v>111229</v>
      </c>
      <c r="AM84" s="20">
        <f t="shared" si="60"/>
        <v>111229</v>
      </c>
      <c r="AN84" s="22" t="e">
        <f t="shared" si="61"/>
        <v>#DIV/0!</v>
      </c>
      <c r="AO84" s="20">
        <v>115516</v>
      </c>
      <c r="AP84" s="20">
        <f t="shared" si="62"/>
        <v>115516</v>
      </c>
      <c r="AQ84" s="22" t="e">
        <f>AO84/L84</f>
        <v>#DIV/0!</v>
      </c>
      <c r="AR84" s="25">
        <f t="shared" si="64"/>
        <v>489292</v>
      </c>
      <c r="AS84" s="25">
        <f t="shared" si="65"/>
        <v>246824</v>
      </c>
      <c r="AT84" s="26">
        <f t="shared" si="66"/>
        <v>2.0179652572710625</v>
      </c>
      <c r="AU84" s="20">
        <v>123947</v>
      </c>
      <c r="AV84" s="20">
        <f t="shared" si="67"/>
        <v>123947</v>
      </c>
      <c r="AW84" s="22" t="e">
        <f t="shared" si="68"/>
        <v>#DIV/0!</v>
      </c>
      <c r="AX84" s="20">
        <v>154137</v>
      </c>
      <c r="AY84" s="20">
        <f t="shared" si="69"/>
        <v>154137</v>
      </c>
      <c r="AZ84" s="22" t="e">
        <f t="shared" si="70"/>
        <v>#DIV/0!</v>
      </c>
      <c r="BA84" s="20">
        <v>120609</v>
      </c>
      <c r="BB84" s="20">
        <f t="shared" si="71"/>
        <v>120609</v>
      </c>
      <c r="BC84" s="27" t="e">
        <f t="shared" si="72"/>
        <v>#DIV/0!</v>
      </c>
      <c r="BD84" s="25">
        <f t="shared" si="73"/>
        <v>887985</v>
      </c>
      <c r="BE84" s="25">
        <f t="shared" si="74"/>
        <v>645517</v>
      </c>
      <c r="BF84" s="26">
        <f t="shared" si="75"/>
        <v>3.6622770839863406</v>
      </c>
      <c r="BG84" s="20">
        <v>122274</v>
      </c>
      <c r="BH84" s="20">
        <f t="shared" si="76"/>
        <v>122274</v>
      </c>
      <c r="BI84" s="27" t="e">
        <f t="shared" si="77"/>
        <v>#DIV/0!</v>
      </c>
      <c r="BJ84" s="20">
        <v>129931</v>
      </c>
      <c r="BK84" s="20">
        <f t="shared" si="78"/>
        <v>129931</v>
      </c>
      <c r="BL84" s="27" t="e">
        <f t="shared" si="79"/>
        <v>#DIV/0!</v>
      </c>
      <c r="BM84" s="20">
        <v>128802</v>
      </c>
      <c r="BN84" s="20">
        <f t="shared" si="80"/>
        <v>371270</v>
      </c>
      <c r="BO84" s="27">
        <f t="shared" si="88"/>
        <v>-0.53121236616790668</v>
      </c>
      <c r="BP84" s="47">
        <f t="shared" si="81"/>
        <v>1268992</v>
      </c>
      <c r="BQ84" s="25">
        <f t="shared" si="82"/>
        <v>1268992</v>
      </c>
      <c r="BR84" s="42" t="e">
        <f t="shared" si="83"/>
        <v>#DIV/0!</v>
      </c>
      <c r="BS84" s="42">
        <f t="shared" si="45"/>
        <v>647185.92000000004</v>
      </c>
      <c r="BT84" s="49">
        <f t="shared" si="84"/>
        <v>647185.92000000004</v>
      </c>
      <c r="BU84" s="28">
        <f t="shared" si="85"/>
        <v>647185.92000000004</v>
      </c>
      <c r="BV84" s="31" t="e">
        <f t="shared" si="86"/>
        <v>#DIV/0!</v>
      </c>
    </row>
    <row r="85" spans="1:74" x14ac:dyDescent="0.2">
      <c r="A85" s="19">
        <v>77</v>
      </c>
      <c r="B85" s="19" t="s">
        <v>144</v>
      </c>
      <c r="C85" s="4">
        <v>1012002131</v>
      </c>
      <c r="D85" s="4" t="s">
        <v>83</v>
      </c>
      <c r="E85" s="4">
        <v>86618433</v>
      </c>
      <c r="F85" s="20">
        <v>38992</v>
      </c>
      <c r="G85" s="20">
        <v>83728</v>
      </c>
      <c r="H85" s="20">
        <v>81807</v>
      </c>
      <c r="I85" s="21">
        <f t="shared" si="46"/>
        <v>204527</v>
      </c>
      <c r="J85" s="28">
        <v>85647</v>
      </c>
      <c r="K85" s="20">
        <v>84945</v>
      </c>
      <c r="L85" s="20">
        <v>242646</v>
      </c>
      <c r="M85" s="21">
        <f t="shared" si="57"/>
        <v>617765</v>
      </c>
      <c r="N85" s="20">
        <v>71998</v>
      </c>
      <c r="O85" s="20">
        <v>23519</v>
      </c>
      <c r="P85" s="20">
        <v>32745</v>
      </c>
      <c r="Q85" s="21">
        <f t="shared" si="58"/>
        <v>746027</v>
      </c>
      <c r="R85" s="20">
        <v>96085</v>
      </c>
      <c r="S85" s="20">
        <v>81517</v>
      </c>
      <c r="T85" s="20">
        <v>210119</v>
      </c>
      <c r="U85" s="21">
        <f t="shared" si="87"/>
        <v>1133748</v>
      </c>
      <c r="V85" s="28">
        <f t="shared" si="89"/>
        <v>544199.04</v>
      </c>
      <c r="W85" s="20"/>
      <c r="X85" s="20">
        <f t="shared" si="47"/>
        <v>-38992</v>
      </c>
      <c r="Y85" s="22">
        <f t="shared" si="48"/>
        <v>0</v>
      </c>
      <c r="Z85" s="20">
        <v>93988</v>
      </c>
      <c r="AA85" s="20">
        <f t="shared" si="49"/>
        <v>10260</v>
      </c>
      <c r="AB85" s="22">
        <f t="shared" si="50"/>
        <v>1.1225396522071469</v>
      </c>
      <c r="AC85" s="20">
        <v>86979</v>
      </c>
      <c r="AD85" s="20">
        <f t="shared" si="51"/>
        <v>5172</v>
      </c>
      <c r="AE85" s="22">
        <f t="shared" si="52"/>
        <v>1.0632219736697348</v>
      </c>
      <c r="AF85" s="23">
        <f t="shared" si="53"/>
        <v>180967</v>
      </c>
      <c r="AG85" s="23">
        <f t="shared" si="54"/>
        <v>-23560</v>
      </c>
      <c r="AH85" s="24">
        <f t="shared" si="55"/>
        <v>0.88480738484405486</v>
      </c>
      <c r="AI85" s="20">
        <v>87547</v>
      </c>
      <c r="AJ85" s="20">
        <f t="shared" si="59"/>
        <v>1900</v>
      </c>
      <c r="AK85" s="22">
        <f t="shared" si="56"/>
        <v>1.0221840811703855</v>
      </c>
      <c r="AL85" s="20">
        <v>109584</v>
      </c>
      <c r="AM85" s="20">
        <f t="shared" si="60"/>
        <v>24639</v>
      </c>
      <c r="AN85" s="22">
        <f t="shared" si="61"/>
        <v>1.2900582730001766</v>
      </c>
      <c r="AO85" s="20">
        <v>258733</v>
      </c>
      <c r="AP85" s="20">
        <f t="shared" si="62"/>
        <v>16087</v>
      </c>
      <c r="AQ85" s="22">
        <f t="shared" si="63"/>
        <v>1.0662982286953009</v>
      </c>
      <c r="AR85" s="25">
        <f t="shared" si="64"/>
        <v>636831</v>
      </c>
      <c r="AS85" s="25">
        <f t="shared" si="65"/>
        <v>19066</v>
      </c>
      <c r="AT85" s="26">
        <f t="shared" si="66"/>
        <v>1.0308628685665262</v>
      </c>
      <c r="AU85" s="20">
        <v>51597</v>
      </c>
      <c r="AV85" s="20">
        <f t="shared" si="67"/>
        <v>-20401</v>
      </c>
      <c r="AW85" s="22">
        <f t="shared" si="68"/>
        <v>0.71664490680296677</v>
      </c>
      <c r="AX85" s="20">
        <v>16761</v>
      </c>
      <c r="AY85" s="20">
        <f t="shared" si="69"/>
        <v>-6758</v>
      </c>
      <c r="AZ85" s="22">
        <f t="shared" si="70"/>
        <v>0.71265785109911139</v>
      </c>
      <c r="BA85" s="20">
        <v>24589</v>
      </c>
      <c r="BB85" s="20">
        <f t="shared" si="71"/>
        <v>-8156</v>
      </c>
      <c r="BC85" s="27">
        <f t="shared" si="72"/>
        <v>0.75092380516109325</v>
      </c>
      <c r="BD85" s="25">
        <f t="shared" si="73"/>
        <v>729778</v>
      </c>
      <c r="BE85" s="25">
        <f t="shared" si="74"/>
        <v>-16249</v>
      </c>
      <c r="BF85" s="26">
        <f t="shared" si="75"/>
        <v>0.97821928696950644</v>
      </c>
      <c r="BG85" s="20">
        <v>84487</v>
      </c>
      <c r="BH85" s="20">
        <f t="shared" si="76"/>
        <v>-11598</v>
      </c>
      <c r="BI85" s="27">
        <f t="shared" si="77"/>
        <v>0.87929437477233696</v>
      </c>
      <c r="BJ85" s="20">
        <v>90755</v>
      </c>
      <c r="BK85" s="20">
        <f t="shared" si="78"/>
        <v>9238</v>
      </c>
      <c r="BL85" s="27">
        <f t="shared" si="79"/>
        <v>1.1133260546879793</v>
      </c>
      <c r="BM85" s="20">
        <v>21799.61</v>
      </c>
      <c r="BN85" s="20">
        <f t="shared" si="80"/>
        <v>-188319.39</v>
      </c>
      <c r="BO85" s="27">
        <f t="shared" si="88"/>
        <v>0.10374887563713896</v>
      </c>
      <c r="BP85" s="47">
        <f t="shared" si="81"/>
        <v>926819.61</v>
      </c>
      <c r="BQ85" s="25">
        <f t="shared" si="82"/>
        <v>-206928.39</v>
      </c>
      <c r="BR85" s="42">
        <f t="shared" si="83"/>
        <v>0.81748290625429987</v>
      </c>
      <c r="BS85" s="42">
        <f t="shared" si="45"/>
        <v>472678.00109999999</v>
      </c>
      <c r="BT85" s="49">
        <f t="shared" si="84"/>
        <v>472678.00109999999</v>
      </c>
      <c r="BU85" s="28">
        <f t="shared" si="85"/>
        <v>-71521.038900000043</v>
      </c>
      <c r="BV85" s="31">
        <f t="shared" si="86"/>
        <v>0.86857558789519362</v>
      </c>
    </row>
    <row r="86" spans="1:74" x14ac:dyDescent="0.2">
      <c r="A86" s="19">
        <v>78</v>
      </c>
      <c r="B86" s="19" t="s">
        <v>145</v>
      </c>
      <c r="C86" s="4" t="s">
        <v>146</v>
      </c>
      <c r="D86" s="4" t="s">
        <v>83</v>
      </c>
      <c r="E86" s="4">
        <v>86618433</v>
      </c>
      <c r="F86" s="20">
        <v>29306</v>
      </c>
      <c r="G86" s="20">
        <v>54194</v>
      </c>
      <c r="H86" s="20">
        <v>52857</v>
      </c>
      <c r="I86" s="21">
        <f t="shared" si="46"/>
        <v>136357</v>
      </c>
      <c r="J86" s="28">
        <v>56079</v>
      </c>
      <c r="K86" s="20">
        <v>54343</v>
      </c>
      <c r="L86" s="20">
        <v>65125</v>
      </c>
      <c r="M86" s="21">
        <f t="shared" si="57"/>
        <v>311904</v>
      </c>
      <c r="N86" s="20">
        <v>127150</v>
      </c>
      <c r="O86" s="20">
        <v>6954</v>
      </c>
      <c r="P86" s="20">
        <v>20981</v>
      </c>
      <c r="Q86" s="21">
        <f t="shared" si="58"/>
        <v>466989</v>
      </c>
      <c r="R86" s="20">
        <v>46694</v>
      </c>
      <c r="S86" s="20">
        <v>46633</v>
      </c>
      <c r="T86" s="20">
        <v>90326</v>
      </c>
      <c r="U86" s="21">
        <f t="shared" si="87"/>
        <v>650642</v>
      </c>
      <c r="V86" s="28">
        <f t="shared" si="89"/>
        <v>312308.15999999997</v>
      </c>
      <c r="W86" s="20">
        <v>9249</v>
      </c>
      <c r="X86" s="20">
        <f t="shared" si="47"/>
        <v>-20057</v>
      </c>
      <c r="Y86" s="22">
        <f t="shared" si="48"/>
        <v>0.31560090083941855</v>
      </c>
      <c r="Z86" s="20">
        <v>48373</v>
      </c>
      <c r="AA86" s="20">
        <f t="shared" si="49"/>
        <v>-5821</v>
      </c>
      <c r="AB86" s="22">
        <f t="shared" si="50"/>
        <v>0.89258958556297741</v>
      </c>
      <c r="AC86" s="20">
        <v>47326</v>
      </c>
      <c r="AD86" s="20">
        <f t="shared" si="51"/>
        <v>-5531</v>
      </c>
      <c r="AE86" s="22">
        <f t="shared" si="52"/>
        <v>0.89535917664642339</v>
      </c>
      <c r="AF86" s="23">
        <f t="shared" si="53"/>
        <v>104948</v>
      </c>
      <c r="AG86" s="23">
        <f t="shared" si="54"/>
        <v>-31409</v>
      </c>
      <c r="AH86" s="24">
        <f t="shared" si="55"/>
        <v>0.76965612326466559</v>
      </c>
      <c r="AI86" s="20">
        <v>47117</v>
      </c>
      <c r="AJ86" s="20">
        <f t="shared" si="59"/>
        <v>-8962</v>
      </c>
      <c r="AK86" s="22">
        <f t="shared" si="56"/>
        <v>0.84018973234187488</v>
      </c>
      <c r="AL86" s="20">
        <v>56825</v>
      </c>
      <c r="AM86" s="20">
        <f t="shared" si="60"/>
        <v>2482</v>
      </c>
      <c r="AN86" s="22">
        <f t="shared" si="61"/>
        <v>1.0456728557495905</v>
      </c>
      <c r="AO86" s="20">
        <v>123937</v>
      </c>
      <c r="AP86" s="20">
        <f t="shared" si="62"/>
        <v>58812</v>
      </c>
      <c r="AQ86" s="22">
        <f t="shared" si="63"/>
        <v>1.9030633397312859</v>
      </c>
      <c r="AR86" s="25">
        <f t="shared" si="64"/>
        <v>332827</v>
      </c>
      <c r="AS86" s="25">
        <f t="shared" si="65"/>
        <v>20923</v>
      </c>
      <c r="AT86" s="26">
        <f t="shared" si="66"/>
        <v>1.0670815379091003</v>
      </c>
      <c r="AU86" s="20">
        <v>42399</v>
      </c>
      <c r="AV86" s="20">
        <f t="shared" si="67"/>
        <v>-84751</v>
      </c>
      <c r="AW86" s="22">
        <f t="shared" si="68"/>
        <v>0.33345654738497837</v>
      </c>
      <c r="AX86" s="20">
        <v>9290</v>
      </c>
      <c r="AY86" s="20">
        <f t="shared" si="69"/>
        <v>2336</v>
      </c>
      <c r="AZ86" s="22">
        <f t="shared" si="70"/>
        <v>1.3359217716422203</v>
      </c>
      <c r="BA86" s="20">
        <v>17939</v>
      </c>
      <c r="BB86" s="20">
        <f t="shared" si="71"/>
        <v>-3042</v>
      </c>
      <c r="BC86" s="27">
        <f t="shared" si="72"/>
        <v>0.85501167723178118</v>
      </c>
      <c r="BD86" s="25">
        <f t="shared" si="73"/>
        <v>402455</v>
      </c>
      <c r="BE86" s="25">
        <f t="shared" si="74"/>
        <v>-64534</v>
      </c>
      <c r="BF86" s="26">
        <f t="shared" si="75"/>
        <v>0.86180830811860665</v>
      </c>
      <c r="BG86" s="20">
        <v>47683</v>
      </c>
      <c r="BH86" s="20">
        <f t="shared" si="76"/>
        <v>989</v>
      </c>
      <c r="BI86" s="27">
        <f t="shared" si="77"/>
        <v>1.021180451449865</v>
      </c>
      <c r="BJ86" s="20">
        <v>44961</v>
      </c>
      <c r="BK86" s="20">
        <f t="shared" si="78"/>
        <v>-1672</v>
      </c>
      <c r="BL86" s="27">
        <f t="shared" si="79"/>
        <v>0.96414556215555502</v>
      </c>
      <c r="BM86" s="20">
        <v>20931.689999999999</v>
      </c>
      <c r="BN86" s="20">
        <f t="shared" si="80"/>
        <v>-69394.31</v>
      </c>
      <c r="BO86" s="27">
        <f t="shared" si="88"/>
        <v>0.23173493789163693</v>
      </c>
      <c r="BP86" s="47">
        <f t="shared" si="81"/>
        <v>516030.69</v>
      </c>
      <c r="BQ86" s="25">
        <f t="shared" si="82"/>
        <v>-134611.31</v>
      </c>
      <c r="BR86" s="42">
        <f t="shared" si="83"/>
        <v>0.79311002056430413</v>
      </c>
      <c r="BS86" s="42">
        <f t="shared" si="45"/>
        <v>263175.6519</v>
      </c>
      <c r="BT86" s="49">
        <f t="shared" si="84"/>
        <v>263175.6519</v>
      </c>
      <c r="BU86" s="28">
        <f t="shared" si="85"/>
        <v>-49132.508099999977</v>
      </c>
      <c r="BV86" s="31">
        <f t="shared" si="86"/>
        <v>0.84267939684957327</v>
      </c>
    </row>
    <row r="87" spans="1:74" x14ac:dyDescent="0.2">
      <c r="A87" s="19">
        <v>79</v>
      </c>
      <c r="B87" s="19" t="s">
        <v>147</v>
      </c>
      <c r="C87" s="4">
        <v>1012007789</v>
      </c>
      <c r="D87" s="4">
        <v>101201001</v>
      </c>
      <c r="E87" s="4">
        <v>86618433</v>
      </c>
      <c r="F87" s="20">
        <v>16840</v>
      </c>
      <c r="G87" s="20">
        <v>19609</v>
      </c>
      <c r="H87" s="20">
        <v>20732</v>
      </c>
      <c r="I87" s="21">
        <f t="shared" si="46"/>
        <v>57181</v>
      </c>
      <c r="J87" s="28">
        <v>24718</v>
      </c>
      <c r="K87" s="20">
        <v>13183</v>
      </c>
      <c r="L87" s="20">
        <v>22149</v>
      </c>
      <c r="M87" s="21">
        <f t="shared" si="57"/>
        <v>117231</v>
      </c>
      <c r="N87" s="20">
        <v>20112</v>
      </c>
      <c r="O87" s="20">
        <v>20961</v>
      </c>
      <c r="P87" s="20">
        <v>23706</v>
      </c>
      <c r="Q87" s="21">
        <f t="shared" si="58"/>
        <v>182010</v>
      </c>
      <c r="R87" s="20">
        <v>18554</v>
      </c>
      <c r="S87" s="20">
        <v>33597</v>
      </c>
      <c r="T87" s="20">
        <v>34143</v>
      </c>
      <c r="U87" s="21">
        <f t="shared" si="87"/>
        <v>268304</v>
      </c>
      <c r="V87" s="28">
        <f t="shared" si="89"/>
        <v>128785.92</v>
      </c>
      <c r="W87" s="20"/>
      <c r="X87" s="20">
        <f t="shared" si="47"/>
        <v>-16840</v>
      </c>
      <c r="Y87" s="22">
        <f t="shared" si="48"/>
        <v>0</v>
      </c>
      <c r="Z87" s="20">
        <v>41171</v>
      </c>
      <c r="AA87" s="20">
        <f t="shared" si="49"/>
        <v>21562</v>
      </c>
      <c r="AB87" s="22">
        <f t="shared" si="50"/>
        <v>2.0995971237696978</v>
      </c>
      <c r="AC87" s="20">
        <v>19451</v>
      </c>
      <c r="AD87" s="20">
        <f t="shared" si="51"/>
        <v>-1281</v>
      </c>
      <c r="AE87" s="22">
        <f t="shared" si="52"/>
        <v>0.93821146054408644</v>
      </c>
      <c r="AF87" s="23">
        <f t="shared" si="53"/>
        <v>60622</v>
      </c>
      <c r="AG87" s="23">
        <f t="shared" si="54"/>
        <v>3441</v>
      </c>
      <c r="AH87" s="24">
        <f t="shared" si="55"/>
        <v>1.0601773316311363</v>
      </c>
      <c r="AI87" s="20">
        <v>18106</v>
      </c>
      <c r="AJ87" s="20">
        <f t="shared" si="59"/>
        <v>-6612</v>
      </c>
      <c r="AK87" s="22">
        <f t="shared" si="56"/>
        <v>0.73250262966259405</v>
      </c>
      <c r="AL87" s="20">
        <v>17270</v>
      </c>
      <c r="AM87" s="20">
        <f t="shared" si="60"/>
        <v>4087</v>
      </c>
      <c r="AN87" s="22">
        <f t="shared" si="61"/>
        <v>1.3100204809224001</v>
      </c>
      <c r="AO87" s="20">
        <v>21142</v>
      </c>
      <c r="AP87" s="20">
        <f t="shared" si="62"/>
        <v>-1007</v>
      </c>
      <c r="AQ87" s="22">
        <f t="shared" si="63"/>
        <v>0.95453519346245885</v>
      </c>
      <c r="AR87" s="25">
        <f t="shared" si="64"/>
        <v>117140</v>
      </c>
      <c r="AS87" s="25">
        <f t="shared" si="65"/>
        <v>-91</v>
      </c>
      <c r="AT87" s="26">
        <f t="shared" si="66"/>
        <v>0.99922375480888159</v>
      </c>
      <c r="AU87" s="20">
        <v>23186</v>
      </c>
      <c r="AV87" s="20">
        <f t="shared" si="67"/>
        <v>3074</v>
      </c>
      <c r="AW87" s="22">
        <f t="shared" si="68"/>
        <v>1.1528440731901353</v>
      </c>
      <c r="AX87" s="20">
        <v>17703</v>
      </c>
      <c r="AY87" s="20">
        <f t="shared" si="69"/>
        <v>-3258</v>
      </c>
      <c r="AZ87" s="22">
        <f t="shared" si="70"/>
        <v>0.84456848432803777</v>
      </c>
      <c r="BA87" s="20">
        <v>19561.72</v>
      </c>
      <c r="BB87" s="20">
        <f t="shared" si="71"/>
        <v>-4144.2799999999988</v>
      </c>
      <c r="BC87" s="27">
        <f t="shared" si="72"/>
        <v>0.82518012317556744</v>
      </c>
      <c r="BD87" s="25">
        <f t="shared" si="73"/>
        <v>177590.72</v>
      </c>
      <c r="BE87" s="25">
        <f t="shared" si="74"/>
        <v>-4419.2799999999988</v>
      </c>
      <c r="BF87" s="26">
        <f t="shared" si="75"/>
        <v>0.97571957584748092</v>
      </c>
      <c r="BG87" s="20">
        <v>22512</v>
      </c>
      <c r="BH87" s="20">
        <f t="shared" si="76"/>
        <v>3958</v>
      </c>
      <c r="BI87" s="27">
        <f t="shared" si="77"/>
        <v>1.2133232726096799</v>
      </c>
      <c r="BJ87" s="20">
        <v>21323</v>
      </c>
      <c r="BK87" s="20">
        <f t="shared" si="78"/>
        <v>-12274</v>
      </c>
      <c r="BL87" s="27">
        <f t="shared" si="79"/>
        <v>0.63466976218114712</v>
      </c>
      <c r="BM87" s="20">
        <v>34001</v>
      </c>
      <c r="BN87" s="20">
        <f t="shared" si="80"/>
        <v>-142</v>
      </c>
      <c r="BO87" s="27">
        <f t="shared" si="88"/>
        <v>0.99584102158568377</v>
      </c>
      <c r="BP87" s="47">
        <f t="shared" si="81"/>
        <v>255426.72</v>
      </c>
      <c r="BQ87" s="25">
        <f t="shared" si="82"/>
        <v>-12877.279999999999</v>
      </c>
      <c r="BR87" s="42">
        <f t="shared" si="83"/>
        <v>0.95200488997555011</v>
      </c>
      <c r="BS87" s="42">
        <f t="shared" si="45"/>
        <v>130267.6272</v>
      </c>
      <c r="BT87" s="49">
        <f t="shared" si="84"/>
        <v>130267.6272</v>
      </c>
      <c r="BU87" s="28">
        <f t="shared" si="85"/>
        <v>1481.7072000000044</v>
      </c>
      <c r="BV87" s="31">
        <f t="shared" si="86"/>
        <v>1.011505195599022</v>
      </c>
    </row>
    <row r="88" spans="1:74" x14ac:dyDescent="0.2">
      <c r="A88" s="19">
        <v>80</v>
      </c>
      <c r="B88" s="19" t="s">
        <v>148</v>
      </c>
      <c r="C88" s="4" t="s">
        <v>129</v>
      </c>
      <c r="D88" s="4" t="s">
        <v>130</v>
      </c>
      <c r="E88" s="4">
        <v>86618433</v>
      </c>
      <c r="F88" s="20">
        <v>186932.36</v>
      </c>
      <c r="G88" s="20"/>
      <c r="H88" s="20"/>
      <c r="I88" s="21">
        <f t="shared" si="46"/>
        <v>186932.36</v>
      </c>
      <c r="J88" s="28">
        <v>0</v>
      </c>
      <c r="K88" s="20">
        <v>0</v>
      </c>
      <c r="L88" s="20">
        <v>0</v>
      </c>
      <c r="M88" s="21">
        <f t="shared" si="57"/>
        <v>186932.36</v>
      </c>
      <c r="N88" s="20">
        <v>0</v>
      </c>
      <c r="O88" s="20">
        <v>0</v>
      </c>
      <c r="P88" s="20">
        <v>0</v>
      </c>
      <c r="Q88" s="21">
        <f t="shared" si="58"/>
        <v>186932.36</v>
      </c>
      <c r="R88" s="20">
        <v>314243</v>
      </c>
      <c r="S88" s="20">
        <v>0</v>
      </c>
      <c r="T88" s="20">
        <v>0</v>
      </c>
      <c r="U88" s="21">
        <f t="shared" si="87"/>
        <v>501175.36</v>
      </c>
      <c r="V88" s="28">
        <f t="shared" si="89"/>
        <v>240564.1728</v>
      </c>
      <c r="W88" s="20">
        <v>263130</v>
      </c>
      <c r="X88" s="20">
        <f t="shared" si="47"/>
        <v>76197.640000000014</v>
      </c>
      <c r="Y88" s="22">
        <f t="shared" si="48"/>
        <v>1.4076214519519255</v>
      </c>
      <c r="Z88" s="20">
        <v>93989</v>
      </c>
      <c r="AA88" s="20">
        <f t="shared" si="49"/>
        <v>93989</v>
      </c>
      <c r="AB88" s="22" t="e">
        <f t="shared" si="50"/>
        <v>#DIV/0!</v>
      </c>
      <c r="AC88" s="20">
        <v>0</v>
      </c>
      <c r="AD88" s="20">
        <f t="shared" si="51"/>
        <v>0</v>
      </c>
      <c r="AE88" s="22" t="e">
        <f t="shared" si="52"/>
        <v>#DIV/0!</v>
      </c>
      <c r="AF88" s="23">
        <f t="shared" si="53"/>
        <v>357119</v>
      </c>
      <c r="AG88" s="23">
        <f t="shared" si="54"/>
        <v>170186.64</v>
      </c>
      <c r="AH88" s="24">
        <f t="shared" si="55"/>
        <v>1.9104182924775572</v>
      </c>
      <c r="AI88" s="20">
        <v>990136</v>
      </c>
      <c r="AJ88" s="20">
        <f t="shared" si="59"/>
        <v>990136</v>
      </c>
      <c r="AK88" s="22" t="e">
        <f t="shared" si="56"/>
        <v>#DIV/0!</v>
      </c>
      <c r="AL88" s="20">
        <v>25867.31</v>
      </c>
      <c r="AM88" s="20">
        <f t="shared" si="60"/>
        <v>25867.31</v>
      </c>
      <c r="AN88" s="22" t="e">
        <f t="shared" si="61"/>
        <v>#DIV/0!</v>
      </c>
      <c r="AO88" s="20">
        <v>216333.61</v>
      </c>
      <c r="AP88" s="20">
        <f t="shared" si="62"/>
        <v>216333.61</v>
      </c>
      <c r="AQ88" s="22" t="e">
        <f t="shared" si="63"/>
        <v>#DIV/0!</v>
      </c>
      <c r="AR88" s="25">
        <f t="shared" si="64"/>
        <v>1589455.92</v>
      </c>
      <c r="AS88" s="25">
        <f t="shared" si="65"/>
        <v>1402523.56</v>
      </c>
      <c r="AT88" s="26">
        <f t="shared" si="66"/>
        <v>8.5028398507353149</v>
      </c>
      <c r="AU88" s="20">
        <v>448271.92</v>
      </c>
      <c r="AV88" s="20">
        <f t="shared" si="67"/>
        <v>448271.92</v>
      </c>
      <c r="AW88" s="22" t="e">
        <f t="shared" si="68"/>
        <v>#DIV/0!</v>
      </c>
      <c r="AX88" s="20">
        <v>0</v>
      </c>
      <c r="AY88" s="20">
        <f t="shared" si="69"/>
        <v>0</v>
      </c>
      <c r="AZ88" s="22" t="e">
        <f t="shared" si="70"/>
        <v>#DIV/0!</v>
      </c>
      <c r="BA88" s="20">
        <v>0</v>
      </c>
      <c r="BB88" s="20">
        <f t="shared" si="71"/>
        <v>0</v>
      </c>
      <c r="BC88" s="27" t="e">
        <f t="shared" si="72"/>
        <v>#DIV/0!</v>
      </c>
      <c r="BD88" s="25">
        <f t="shared" si="73"/>
        <v>2037727.8399999999</v>
      </c>
      <c r="BE88" s="25">
        <f t="shared" si="74"/>
        <v>1850795.48</v>
      </c>
      <c r="BF88" s="26">
        <f t="shared" si="75"/>
        <v>10.900883292758943</v>
      </c>
      <c r="BG88" s="20">
        <v>205844</v>
      </c>
      <c r="BH88" s="20">
        <f t="shared" si="76"/>
        <v>-108399</v>
      </c>
      <c r="BI88" s="27">
        <f t="shared" si="77"/>
        <v>0.65504720868881727</v>
      </c>
      <c r="BJ88" s="20">
        <v>67810</v>
      </c>
      <c r="BK88" s="20">
        <f t="shared" si="78"/>
        <v>67810</v>
      </c>
      <c r="BL88" s="27" t="e">
        <f t="shared" si="79"/>
        <v>#DIV/0!</v>
      </c>
      <c r="BM88" s="20">
        <v>77355.03</v>
      </c>
      <c r="BN88" s="20">
        <f t="shared" si="80"/>
        <v>77355.03</v>
      </c>
      <c r="BO88" s="27" t="e">
        <f t="shared" si="88"/>
        <v>#DIV/0!</v>
      </c>
      <c r="BP88" s="47">
        <f t="shared" si="81"/>
        <v>2388736.8699999996</v>
      </c>
      <c r="BQ88" s="25">
        <f t="shared" si="82"/>
        <v>1887561.5099999998</v>
      </c>
      <c r="BR88" s="42">
        <f t="shared" si="83"/>
        <v>4.7662695747851602</v>
      </c>
      <c r="BS88" s="42">
        <f t="shared" si="45"/>
        <v>1218255.8036999998</v>
      </c>
      <c r="BT88" s="49">
        <f t="shared" si="84"/>
        <v>1218255.8036999998</v>
      </c>
      <c r="BU88" s="28">
        <f t="shared" si="85"/>
        <v>977691.63089999976</v>
      </c>
      <c r="BV88" s="31">
        <f t="shared" si="86"/>
        <v>5.0641614232092325</v>
      </c>
    </row>
    <row r="89" spans="1:74" x14ac:dyDescent="0.2">
      <c r="A89" s="19">
        <v>81</v>
      </c>
      <c r="B89" s="19" t="s">
        <v>149</v>
      </c>
      <c r="C89" s="4">
        <v>7841504873</v>
      </c>
      <c r="D89" s="4">
        <v>101201001</v>
      </c>
      <c r="E89" s="4">
        <v>86618433</v>
      </c>
      <c r="F89" s="20"/>
      <c r="G89" s="20"/>
      <c r="H89" s="20"/>
      <c r="I89" s="21">
        <f t="shared" si="46"/>
        <v>0</v>
      </c>
      <c r="J89" s="28"/>
      <c r="K89" s="20"/>
      <c r="L89" s="20">
        <v>2062</v>
      </c>
      <c r="M89" s="21">
        <f t="shared" si="57"/>
        <v>2062</v>
      </c>
      <c r="N89" s="20">
        <v>2605</v>
      </c>
      <c r="O89" s="20">
        <v>2595</v>
      </c>
      <c r="P89" s="20">
        <v>3253</v>
      </c>
      <c r="Q89" s="21">
        <f t="shared" si="58"/>
        <v>10515</v>
      </c>
      <c r="R89" s="20">
        <v>2069</v>
      </c>
      <c r="S89" s="20">
        <v>9490</v>
      </c>
      <c r="T89" s="20">
        <v>27050</v>
      </c>
      <c r="U89" s="21">
        <f t="shared" si="87"/>
        <v>49124</v>
      </c>
      <c r="V89" s="28">
        <f t="shared" si="89"/>
        <v>23579.52</v>
      </c>
      <c r="W89" s="20">
        <v>33742</v>
      </c>
      <c r="X89" s="20">
        <f t="shared" si="47"/>
        <v>33742</v>
      </c>
      <c r="Y89" s="22" t="e">
        <f t="shared" si="48"/>
        <v>#DIV/0!</v>
      </c>
      <c r="Z89" s="20">
        <v>71575</v>
      </c>
      <c r="AA89" s="20">
        <f t="shared" si="49"/>
        <v>71575</v>
      </c>
      <c r="AB89" s="22" t="e">
        <f t="shared" si="50"/>
        <v>#DIV/0!</v>
      </c>
      <c r="AC89" s="20">
        <v>63052</v>
      </c>
      <c r="AD89" s="20">
        <f t="shared" si="51"/>
        <v>63052</v>
      </c>
      <c r="AE89" s="22" t="e">
        <f t="shared" si="52"/>
        <v>#DIV/0!</v>
      </c>
      <c r="AF89" s="23">
        <f t="shared" si="53"/>
        <v>168369</v>
      </c>
      <c r="AG89" s="23">
        <f t="shared" si="54"/>
        <v>168369</v>
      </c>
      <c r="AH89" s="24" t="e">
        <f t="shared" si="55"/>
        <v>#DIV/0!</v>
      </c>
      <c r="AI89" s="20">
        <v>70470</v>
      </c>
      <c r="AJ89" s="20">
        <f t="shared" si="59"/>
        <v>70470</v>
      </c>
      <c r="AK89" s="22" t="e">
        <f t="shared" si="56"/>
        <v>#DIV/0!</v>
      </c>
      <c r="AL89" s="20">
        <v>116811</v>
      </c>
      <c r="AM89" s="20">
        <f t="shared" si="60"/>
        <v>116811</v>
      </c>
      <c r="AN89" s="22" t="e">
        <f t="shared" si="61"/>
        <v>#DIV/0!</v>
      </c>
      <c r="AO89" s="20">
        <v>72177</v>
      </c>
      <c r="AP89" s="20">
        <f t="shared" si="62"/>
        <v>70115</v>
      </c>
      <c r="AQ89" s="22">
        <f t="shared" si="63"/>
        <v>35.003394762366632</v>
      </c>
      <c r="AR89" s="25">
        <f t="shared" si="64"/>
        <v>427827</v>
      </c>
      <c r="AS89" s="25">
        <f t="shared" si="65"/>
        <v>425765</v>
      </c>
      <c r="AT89" s="26">
        <f t="shared" si="66"/>
        <v>207.4815712900097</v>
      </c>
      <c r="AU89" s="20">
        <v>75048</v>
      </c>
      <c r="AV89" s="20">
        <f t="shared" si="67"/>
        <v>72443</v>
      </c>
      <c r="AW89" s="22">
        <f t="shared" si="68"/>
        <v>28.809213051823416</v>
      </c>
      <c r="AX89" s="20">
        <v>29245</v>
      </c>
      <c r="AY89" s="20">
        <f t="shared" si="69"/>
        <v>26650</v>
      </c>
      <c r="AZ89" s="22">
        <f t="shared" si="70"/>
        <v>11.269749518304431</v>
      </c>
      <c r="BA89" s="20">
        <v>144201</v>
      </c>
      <c r="BB89" s="20">
        <f t="shared" si="71"/>
        <v>140948</v>
      </c>
      <c r="BC89" s="27">
        <f t="shared" si="72"/>
        <v>44.328619735628649</v>
      </c>
      <c r="BD89" s="25">
        <f t="shared" si="73"/>
        <v>676321</v>
      </c>
      <c r="BE89" s="25">
        <f t="shared" si="74"/>
        <v>665806</v>
      </c>
      <c r="BF89" s="26">
        <f t="shared" si="75"/>
        <v>64.319638611507372</v>
      </c>
      <c r="BG89" s="20">
        <v>28488</v>
      </c>
      <c r="BH89" s="20">
        <f t="shared" si="76"/>
        <v>26419</v>
      </c>
      <c r="BI89" s="27">
        <f t="shared" si="77"/>
        <v>13.768970517158047</v>
      </c>
      <c r="BJ89" s="20">
        <v>97706</v>
      </c>
      <c r="BK89" s="20">
        <f t="shared" si="78"/>
        <v>88216</v>
      </c>
      <c r="BL89" s="27">
        <f t="shared" si="79"/>
        <v>10.29567966280295</v>
      </c>
      <c r="BM89" s="20">
        <v>129053</v>
      </c>
      <c r="BN89" s="20">
        <f t="shared" si="80"/>
        <v>102003</v>
      </c>
      <c r="BO89" s="27">
        <f t="shared" si="88"/>
        <v>4.7709057301293898</v>
      </c>
      <c r="BP89" s="47">
        <f t="shared" si="81"/>
        <v>931568</v>
      </c>
      <c r="BQ89" s="25">
        <f t="shared" si="82"/>
        <v>882444</v>
      </c>
      <c r="BR89" s="42">
        <f t="shared" si="83"/>
        <v>18.963602312515267</v>
      </c>
      <c r="BS89" s="42">
        <f t="shared" si="45"/>
        <v>475099.68</v>
      </c>
      <c r="BT89" s="49">
        <f t="shared" si="84"/>
        <v>475099.68</v>
      </c>
      <c r="BU89" s="28">
        <f t="shared" si="85"/>
        <v>451520.16</v>
      </c>
      <c r="BV89" s="31">
        <f t="shared" si="86"/>
        <v>20.148827457047471</v>
      </c>
    </row>
    <row r="90" spans="1:74" x14ac:dyDescent="0.2">
      <c r="A90" s="19">
        <v>82</v>
      </c>
      <c r="B90" s="19" t="s">
        <v>150</v>
      </c>
      <c r="C90" s="4">
        <v>7708503727</v>
      </c>
      <c r="D90" s="4" t="s">
        <v>151</v>
      </c>
      <c r="E90" s="4">
        <v>86618450</v>
      </c>
      <c r="F90" s="20">
        <v>869393</v>
      </c>
      <c r="G90" s="20">
        <v>1432050</v>
      </c>
      <c r="H90" s="20">
        <v>1419190</v>
      </c>
      <c r="I90" s="21">
        <f t="shared" si="46"/>
        <v>3720633</v>
      </c>
      <c r="J90" s="28">
        <v>1559929</v>
      </c>
      <c r="K90" s="20">
        <v>1332243</v>
      </c>
      <c r="L90" s="20">
        <v>1619137</v>
      </c>
      <c r="M90" s="21">
        <f t="shared" si="57"/>
        <v>8231942</v>
      </c>
      <c r="N90" s="20">
        <v>1483469</v>
      </c>
      <c r="O90" s="20">
        <v>1606970</v>
      </c>
      <c r="P90" s="20">
        <v>1503646</v>
      </c>
      <c r="Q90" s="21">
        <f t="shared" si="58"/>
        <v>12826027</v>
      </c>
      <c r="R90" s="20">
        <v>1444765</v>
      </c>
      <c r="S90" s="20">
        <v>1612433</v>
      </c>
      <c r="T90" s="20">
        <v>1885398</v>
      </c>
      <c r="U90" s="21">
        <f t="shared" si="87"/>
        <v>17768623</v>
      </c>
      <c r="V90" s="28">
        <f t="shared" si="89"/>
        <v>8528939.0399999991</v>
      </c>
      <c r="W90" s="20">
        <v>1354241</v>
      </c>
      <c r="X90" s="20">
        <f t="shared" si="47"/>
        <v>484848</v>
      </c>
      <c r="Y90" s="22">
        <f t="shared" si="48"/>
        <v>1.5576856496429117</v>
      </c>
      <c r="Z90" s="20">
        <v>1602166</v>
      </c>
      <c r="AA90" s="20">
        <f t="shared" si="49"/>
        <v>170116</v>
      </c>
      <c r="AB90" s="22">
        <f t="shared" si="50"/>
        <v>1.1187919416221501</v>
      </c>
      <c r="AC90" s="20">
        <v>1634967</v>
      </c>
      <c r="AD90" s="20">
        <f t="shared" si="51"/>
        <v>215777</v>
      </c>
      <c r="AE90" s="22">
        <f t="shared" si="52"/>
        <v>1.1520423621925182</v>
      </c>
      <c r="AF90" s="23">
        <f t="shared" si="53"/>
        <v>4591374</v>
      </c>
      <c r="AG90" s="23">
        <f t="shared" si="54"/>
        <v>870741</v>
      </c>
      <c r="AH90" s="24">
        <f t="shared" si="55"/>
        <v>1.2340303383859681</v>
      </c>
      <c r="AI90" s="20">
        <v>1364680</v>
      </c>
      <c r="AJ90" s="20">
        <f t="shared" si="59"/>
        <v>-195249</v>
      </c>
      <c r="AK90" s="22">
        <f t="shared" si="56"/>
        <v>0.87483468798900466</v>
      </c>
      <c r="AL90" s="20">
        <v>1636669</v>
      </c>
      <c r="AM90" s="20">
        <f t="shared" si="60"/>
        <v>304426</v>
      </c>
      <c r="AN90" s="22">
        <f t="shared" si="61"/>
        <v>1.2285063610767706</v>
      </c>
      <c r="AO90" s="20">
        <v>1325289</v>
      </c>
      <c r="AP90" s="20">
        <f t="shared" si="62"/>
        <v>-293848</v>
      </c>
      <c r="AQ90" s="22">
        <f t="shared" si="63"/>
        <v>0.81851566606161186</v>
      </c>
      <c r="AR90" s="25">
        <f t="shared" si="64"/>
        <v>8918012</v>
      </c>
      <c r="AS90" s="25">
        <f t="shared" si="65"/>
        <v>686070</v>
      </c>
      <c r="AT90" s="26">
        <f t="shared" si="66"/>
        <v>1.0833424239383611</v>
      </c>
      <c r="AU90" s="20">
        <v>1127022</v>
      </c>
      <c r="AV90" s="20">
        <f t="shared" si="67"/>
        <v>-356447</v>
      </c>
      <c r="AW90" s="22">
        <f t="shared" si="68"/>
        <v>0.75972062779876093</v>
      </c>
      <c r="AX90" s="20">
        <v>1308347</v>
      </c>
      <c r="AY90" s="20">
        <f t="shared" si="69"/>
        <v>-298623</v>
      </c>
      <c r="AZ90" s="22">
        <f t="shared" si="70"/>
        <v>0.81417014630017981</v>
      </c>
      <c r="BA90" s="20">
        <v>1494470</v>
      </c>
      <c r="BB90" s="20">
        <f t="shared" si="71"/>
        <v>-9176</v>
      </c>
      <c r="BC90" s="27">
        <f t="shared" si="72"/>
        <v>0.99389749981046072</v>
      </c>
      <c r="BD90" s="25">
        <f t="shared" si="73"/>
        <v>12847851</v>
      </c>
      <c r="BE90" s="25">
        <f t="shared" si="74"/>
        <v>21824</v>
      </c>
      <c r="BF90" s="26">
        <f t="shared" si="75"/>
        <v>1.001701540157369</v>
      </c>
      <c r="BG90" s="20">
        <v>1207488</v>
      </c>
      <c r="BH90" s="20">
        <f t="shared" si="76"/>
        <v>-237277</v>
      </c>
      <c r="BI90" s="27">
        <f t="shared" si="77"/>
        <v>0.83576775461753294</v>
      </c>
      <c r="BJ90" s="20">
        <v>1442571</v>
      </c>
      <c r="BK90" s="20">
        <f t="shared" si="78"/>
        <v>-169862</v>
      </c>
      <c r="BL90" s="27">
        <f t="shared" si="79"/>
        <v>0.89465484767429093</v>
      </c>
      <c r="BM90" s="20">
        <v>1384503</v>
      </c>
      <c r="BN90" s="20">
        <f t="shared" si="80"/>
        <v>-500895</v>
      </c>
      <c r="BO90" s="27">
        <f t="shared" si="88"/>
        <v>0.73432930341498193</v>
      </c>
      <c r="BP90" s="47">
        <f t="shared" si="81"/>
        <v>16882413</v>
      </c>
      <c r="BQ90" s="25">
        <f t="shared" si="82"/>
        <v>-886210</v>
      </c>
      <c r="BR90" s="42">
        <f t="shared" si="83"/>
        <v>0.95012500405912148</v>
      </c>
      <c r="BS90" s="42">
        <f t="shared" si="45"/>
        <v>8610030.6300000008</v>
      </c>
      <c r="BT90" s="49">
        <f t="shared" si="84"/>
        <v>8610030.6300000008</v>
      </c>
      <c r="BU90" s="28">
        <f t="shared" si="85"/>
        <v>81091.590000001714</v>
      </c>
      <c r="BV90" s="31">
        <f t="shared" si="86"/>
        <v>1.0095078168128169</v>
      </c>
    </row>
    <row r="91" spans="1:74" x14ac:dyDescent="0.2">
      <c r="A91" s="19">
        <v>83</v>
      </c>
      <c r="B91" s="19" t="s">
        <v>152</v>
      </c>
      <c r="C91" s="4" t="s">
        <v>153</v>
      </c>
      <c r="D91" s="4" t="s">
        <v>83</v>
      </c>
      <c r="E91" s="4">
        <v>86618450</v>
      </c>
      <c r="F91" s="20">
        <v>2945</v>
      </c>
      <c r="G91" s="20">
        <v>81723</v>
      </c>
      <c r="H91" s="20">
        <v>77106</v>
      </c>
      <c r="I91" s="21">
        <f t="shared" si="46"/>
        <v>161774</v>
      </c>
      <c r="J91" s="28">
        <v>75612</v>
      </c>
      <c r="K91" s="20">
        <v>75909</v>
      </c>
      <c r="L91" s="20">
        <v>191681</v>
      </c>
      <c r="M91" s="21">
        <f t="shared" si="57"/>
        <v>504976</v>
      </c>
      <c r="N91" s="20">
        <v>60407</v>
      </c>
      <c r="O91" s="20">
        <v>42509</v>
      </c>
      <c r="P91" s="20">
        <v>23164</v>
      </c>
      <c r="Q91" s="21">
        <f t="shared" si="58"/>
        <v>631056</v>
      </c>
      <c r="R91" s="20">
        <v>76734</v>
      </c>
      <c r="S91" s="20">
        <v>85697</v>
      </c>
      <c r="T91" s="20">
        <v>140901</v>
      </c>
      <c r="U91" s="21">
        <f t="shared" si="87"/>
        <v>934388</v>
      </c>
      <c r="V91" s="28">
        <f t="shared" si="89"/>
        <v>448506.24</v>
      </c>
      <c r="W91" s="20">
        <v>11013</v>
      </c>
      <c r="X91" s="20">
        <f t="shared" si="47"/>
        <v>8068</v>
      </c>
      <c r="Y91" s="22">
        <f t="shared" si="48"/>
        <v>3.7395585738539898</v>
      </c>
      <c r="Z91" s="20">
        <v>84762</v>
      </c>
      <c r="AA91" s="20">
        <f t="shared" si="49"/>
        <v>3039</v>
      </c>
      <c r="AB91" s="22">
        <f t="shared" si="50"/>
        <v>1.0371865937373812</v>
      </c>
      <c r="AC91" s="20">
        <v>80357</v>
      </c>
      <c r="AD91" s="20">
        <f t="shared" si="51"/>
        <v>3251</v>
      </c>
      <c r="AE91" s="22">
        <f t="shared" si="52"/>
        <v>1.0421627370113868</v>
      </c>
      <c r="AF91" s="23">
        <f t="shared" si="53"/>
        <v>176132</v>
      </c>
      <c r="AG91" s="23">
        <f t="shared" si="54"/>
        <v>14358</v>
      </c>
      <c r="AH91" s="24">
        <f t="shared" si="55"/>
        <v>1.0887534461656385</v>
      </c>
      <c r="AI91" s="20">
        <v>77821</v>
      </c>
      <c r="AJ91" s="20">
        <f t="shared" si="59"/>
        <v>2209</v>
      </c>
      <c r="AK91" s="22">
        <f t="shared" si="56"/>
        <v>1.029214939427604</v>
      </c>
      <c r="AL91" s="20">
        <v>93339</v>
      </c>
      <c r="AM91" s="20">
        <f t="shared" si="60"/>
        <v>17430</v>
      </c>
      <c r="AN91" s="22">
        <f t="shared" si="61"/>
        <v>1.2296170414575347</v>
      </c>
      <c r="AO91" s="20">
        <v>225876</v>
      </c>
      <c r="AP91" s="20">
        <f t="shared" si="62"/>
        <v>34195</v>
      </c>
      <c r="AQ91" s="22">
        <f t="shared" si="63"/>
        <v>1.1783953547821642</v>
      </c>
      <c r="AR91" s="25">
        <f t="shared" si="64"/>
        <v>573168</v>
      </c>
      <c r="AS91" s="25">
        <f t="shared" si="65"/>
        <v>68192</v>
      </c>
      <c r="AT91" s="26">
        <f t="shared" si="66"/>
        <v>1.1350400811127657</v>
      </c>
      <c r="AU91" s="20">
        <v>40772</v>
      </c>
      <c r="AV91" s="20">
        <f t="shared" si="67"/>
        <v>-19635</v>
      </c>
      <c r="AW91" s="22">
        <f t="shared" si="68"/>
        <v>0.67495488933401759</v>
      </c>
      <c r="AX91" s="20">
        <v>11084</v>
      </c>
      <c r="AY91" s="20">
        <f t="shared" si="69"/>
        <v>-31425</v>
      </c>
      <c r="AZ91" s="22">
        <f t="shared" si="70"/>
        <v>0.26074478345762075</v>
      </c>
      <c r="BA91" s="20">
        <v>18369</v>
      </c>
      <c r="BB91" s="20">
        <f t="shared" si="71"/>
        <v>-4795</v>
      </c>
      <c r="BC91" s="27">
        <f t="shared" si="72"/>
        <v>0.79299775513728199</v>
      </c>
      <c r="BD91" s="25">
        <f t="shared" si="73"/>
        <v>643393</v>
      </c>
      <c r="BE91" s="25">
        <f t="shared" si="74"/>
        <v>12337</v>
      </c>
      <c r="BF91" s="26">
        <f t="shared" si="75"/>
        <v>1.0195497705433432</v>
      </c>
      <c r="BG91" s="20">
        <v>77463</v>
      </c>
      <c r="BH91" s="20">
        <f t="shared" si="76"/>
        <v>729</v>
      </c>
      <c r="BI91" s="27">
        <f t="shared" si="77"/>
        <v>1.009500351864884</v>
      </c>
      <c r="BJ91" s="20">
        <v>73172</v>
      </c>
      <c r="BK91" s="20">
        <f t="shared" si="78"/>
        <v>-12525</v>
      </c>
      <c r="BL91" s="27">
        <f t="shared" si="79"/>
        <v>0.85384552551431203</v>
      </c>
      <c r="BM91" s="20">
        <v>34937</v>
      </c>
      <c r="BN91" s="20">
        <f t="shared" si="80"/>
        <v>-105964</v>
      </c>
      <c r="BO91" s="27">
        <f t="shared" si="88"/>
        <v>0.24795423737233943</v>
      </c>
      <c r="BP91" s="47">
        <f t="shared" si="81"/>
        <v>828965</v>
      </c>
      <c r="BQ91" s="25">
        <f t="shared" si="82"/>
        <v>-105423</v>
      </c>
      <c r="BR91" s="42">
        <f t="shared" si="83"/>
        <v>0.88717427877926514</v>
      </c>
      <c r="BS91" s="42">
        <f t="shared" si="45"/>
        <v>422772.15</v>
      </c>
      <c r="BT91" s="49">
        <f t="shared" si="84"/>
        <v>422772.15</v>
      </c>
      <c r="BU91" s="28">
        <f t="shared" si="85"/>
        <v>-25734.089999999967</v>
      </c>
      <c r="BV91" s="31">
        <f t="shared" si="86"/>
        <v>0.94262267120296928</v>
      </c>
    </row>
    <row r="92" spans="1:74" x14ac:dyDescent="0.2">
      <c r="A92" s="19">
        <v>84</v>
      </c>
      <c r="B92" s="19" t="s">
        <v>154</v>
      </c>
      <c r="C92" s="4" t="s">
        <v>155</v>
      </c>
      <c r="D92" s="4" t="s">
        <v>83</v>
      </c>
      <c r="E92" s="4">
        <v>86618450</v>
      </c>
      <c r="F92" s="20">
        <v>11370</v>
      </c>
      <c r="G92" s="20">
        <v>19679</v>
      </c>
      <c r="H92" s="20">
        <v>17778</v>
      </c>
      <c r="I92" s="21">
        <f t="shared" si="46"/>
        <v>48827</v>
      </c>
      <c r="J92" s="28">
        <v>18709</v>
      </c>
      <c r="K92" s="20">
        <v>22103</v>
      </c>
      <c r="L92" s="20">
        <v>37750</v>
      </c>
      <c r="M92" s="21">
        <f t="shared" si="57"/>
        <v>127389</v>
      </c>
      <c r="N92" s="20">
        <v>6320</v>
      </c>
      <c r="O92" s="20">
        <v>8346</v>
      </c>
      <c r="P92" s="20">
        <v>13057</v>
      </c>
      <c r="Q92" s="21">
        <f t="shared" si="58"/>
        <v>155112</v>
      </c>
      <c r="R92" s="20">
        <v>14726</v>
      </c>
      <c r="S92" s="20">
        <v>14690</v>
      </c>
      <c r="T92" s="20">
        <v>18321</v>
      </c>
      <c r="U92" s="21">
        <f t="shared" si="87"/>
        <v>202849</v>
      </c>
      <c r="V92" s="28">
        <f t="shared" si="89"/>
        <v>97367.52</v>
      </c>
      <c r="W92" s="20">
        <v>13335</v>
      </c>
      <c r="X92" s="20">
        <f t="shared" si="47"/>
        <v>1965</v>
      </c>
      <c r="Y92" s="22">
        <f t="shared" si="48"/>
        <v>1.1728232189973615</v>
      </c>
      <c r="Z92" s="20">
        <v>24285</v>
      </c>
      <c r="AA92" s="20">
        <f t="shared" si="49"/>
        <v>4606</v>
      </c>
      <c r="AB92" s="22">
        <f t="shared" si="50"/>
        <v>1.2340566085675084</v>
      </c>
      <c r="AC92" s="20">
        <v>22927</v>
      </c>
      <c r="AD92" s="20">
        <f t="shared" si="51"/>
        <v>5149</v>
      </c>
      <c r="AE92" s="22">
        <f t="shared" si="52"/>
        <v>1.2896276296546294</v>
      </c>
      <c r="AF92" s="23">
        <f t="shared" si="53"/>
        <v>60547</v>
      </c>
      <c r="AG92" s="23">
        <f t="shared" si="54"/>
        <v>11720</v>
      </c>
      <c r="AH92" s="24">
        <f t="shared" si="55"/>
        <v>1.2400311303172424</v>
      </c>
      <c r="AI92" s="20">
        <v>26175</v>
      </c>
      <c r="AJ92" s="20">
        <f t="shared" si="59"/>
        <v>7466</v>
      </c>
      <c r="AK92" s="22">
        <f t="shared" si="56"/>
        <v>1.3990592762841414</v>
      </c>
      <c r="AL92" s="20">
        <v>41220</v>
      </c>
      <c r="AM92" s="20">
        <f t="shared" si="60"/>
        <v>19117</v>
      </c>
      <c r="AN92" s="22">
        <f t="shared" si="61"/>
        <v>1.8649052164864499</v>
      </c>
      <c r="AO92" s="20">
        <v>28409</v>
      </c>
      <c r="AP92" s="20">
        <f t="shared" si="62"/>
        <v>-9341</v>
      </c>
      <c r="AQ92" s="22">
        <f t="shared" si="63"/>
        <v>0.75255629139072844</v>
      </c>
      <c r="AR92" s="25">
        <f t="shared" si="64"/>
        <v>156351</v>
      </c>
      <c r="AS92" s="25">
        <f t="shared" si="65"/>
        <v>28962</v>
      </c>
      <c r="AT92" s="26">
        <f t="shared" si="66"/>
        <v>1.2273508701693239</v>
      </c>
      <c r="AU92" s="20">
        <v>18574</v>
      </c>
      <c r="AV92" s="20">
        <f t="shared" si="67"/>
        <v>12254</v>
      </c>
      <c r="AW92" s="22">
        <f t="shared" si="68"/>
        <v>2.9389240506329113</v>
      </c>
      <c r="AX92" s="20">
        <v>29846</v>
      </c>
      <c r="AY92" s="20">
        <f t="shared" si="69"/>
        <v>21500</v>
      </c>
      <c r="AZ92" s="22">
        <f t="shared" si="70"/>
        <v>3.5760843517852865</v>
      </c>
      <c r="BA92" s="20">
        <v>27222</v>
      </c>
      <c r="BB92" s="20">
        <f t="shared" si="71"/>
        <v>14165</v>
      </c>
      <c r="BC92" s="27">
        <f t="shared" si="72"/>
        <v>2.0848586964846443</v>
      </c>
      <c r="BD92" s="25">
        <f t="shared" si="73"/>
        <v>231993</v>
      </c>
      <c r="BE92" s="25">
        <f t="shared" si="74"/>
        <v>76881</v>
      </c>
      <c r="BF92" s="26">
        <f t="shared" si="75"/>
        <v>1.4956483057403682</v>
      </c>
      <c r="BG92" s="20">
        <v>16860</v>
      </c>
      <c r="BH92" s="20">
        <f t="shared" si="76"/>
        <v>2134</v>
      </c>
      <c r="BI92" s="27">
        <f t="shared" si="77"/>
        <v>1.1449137579790847</v>
      </c>
      <c r="BJ92" s="20">
        <v>24535</v>
      </c>
      <c r="BK92" s="20">
        <f t="shared" si="78"/>
        <v>9845</v>
      </c>
      <c r="BL92" s="27">
        <f t="shared" si="79"/>
        <v>1.6701837985023826</v>
      </c>
      <c r="BM92" s="20">
        <v>42774.38</v>
      </c>
      <c r="BN92" s="20">
        <f t="shared" si="80"/>
        <v>24453.379999999997</v>
      </c>
      <c r="BO92" s="27">
        <f t="shared" si="88"/>
        <v>2.3347186288958026</v>
      </c>
      <c r="BP92" s="47">
        <f t="shared" si="81"/>
        <v>316162.38</v>
      </c>
      <c r="BQ92" s="25">
        <f t="shared" si="82"/>
        <v>113313.38</v>
      </c>
      <c r="BR92" s="42">
        <f t="shared" si="83"/>
        <v>1.5586095075647404</v>
      </c>
      <c r="BS92" s="42">
        <f t="shared" si="45"/>
        <v>161242.8138</v>
      </c>
      <c r="BT92" s="49">
        <f t="shared" si="84"/>
        <v>161242.8138</v>
      </c>
      <c r="BU92" s="28">
        <f t="shared" si="85"/>
        <v>63875.293799999999</v>
      </c>
      <c r="BV92" s="31">
        <f t="shared" si="86"/>
        <v>1.6560226017875366</v>
      </c>
    </row>
    <row r="93" spans="1:74" x14ac:dyDescent="0.2">
      <c r="A93" s="19">
        <v>85</v>
      </c>
      <c r="B93" s="19" t="s">
        <v>156</v>
      </c>
      <c r="C93" s="4">
        <v>1012007757</v>
      </c>
      <c r="D93" s="4">
        <v>101201001</v>
      </c>
      <c r="E93" s="4">
        <v>86618450</v>
      </c>
      <c r="F93" s="20"/>
      <c r="G93" s="20">
        <v>19975</v>
      </c>
      <c r="H93" s="20">
        <v>11888</v>
      </c>
      <c r="I93" s="21">
        <f t="shared" si="46"/>
        <v>31863</v>
      </c>
      <c r="J93" s="28">
        <v>22026</v>
      </c>
      <c r="K93" s="20">
        <v>14071</v>
      </c>
      <c r="L93" s="20">
        <v>16848</v>
      </c>
      <c r="M93" s="21">
        <f t="shared" si="57"/>
        <v>84808</v>
      </c>
      <c r="N93" s="20">
        <v>17888</v>
      </c>
      <c r="O93" s="20">
        <v>21407</v>
      </c>
      <c r="P93" s="20">
        <v>13503</v>
      </c>
      <c r="Q93" s="21">
        <f t="shared" si="58"/>
        <v>137606</v>
      </c>
      <c r="R93" s="20">
        <v>17042</v>
      </c>
      <c r="S93" s="20">
        <v>17095</v>
      </c>
      <c r="T93" s="20">
        <v>37208</v>
      </c>
      <c r="U93" s="21">
        <f t="shared" si="87"/>
        <v>208951</v>
      </c>
      <c r="V93" s="28">
        <f t="shared" si="89"/>
        <v>100296.48</v>
      </c>
      <c r="W93" s="20"/>
      <c r="X93" s="20">
        <f t="shared" si="47"/>
        <v>0</v>
      </c>
      <c r="Y93" s="22" t="e">
        <f t="shared" si="48"/>
        <v>#DIV/0!</v>
      </c>
      <c r="Z93" s="20">
        <v>19510</v>
      </c>
      <c r="AA93" s="20">
        <f t="shared" si="49"/>
        <v>-465</v>
      </c>
      <c r="AB93" s="22">
        <f t="shared" si="50"/>
        <v>0.97672090112640797</v>
      </c>
      <c r="AC93" s="20">
        <v>18448</v>
      </c>
      <c r="AD93" s="20">
        <f t="shared" si="51"/>
        <v>6560</v>
      </c>
      <c r="AE93" s="22">
        <f t="shared" si="52"/>
        <v>1.5518169582772543</v>
      </c>
      <c r="AF93" s="23">
        <f t="shared" si="53"/>
        <v>37958</v>
      </c>
      <c r="AG93" s="23">
        <f t="shared" si="54"/>
        <v>6095</v>
      </c>
      <c r="AH93" s="24">
        <f t="shared" si="55"/>
        <v>1.191287700467627</v>
      </c>
      <c r="AI93" s="20">
        <v>19018</v>
      </c>
      <c r="AJ93" s="20">
        <f t="shared" si="59"/>
        <v>-3008</v>
      </c>
      <c r="AK93" s="22">
        <f t="shared" si="56"/>
        <v>0.86343412330881686</v>
      </c>
      <c r="AL93" s="20">
        <v>23567</v>
      </c>
      <c r="AM93" s="20">
        <f t="shared" si="60"/>
        <v>9496</v>
      </c>
      <c r="AN93" s="22">
        <f t="shared" si="61"/>
        <v>1.6748631938028569</v>
      </c>
      <c r="AO93" s="20">
        <v>16447</v>
      </c>
      <c r="AP93" s="20">
        <f t="shared" si="62"/>
        <v>-401</v>
      </c>
      <c r="AQ93" s="22">
        <f t="shared" si="63"/>
        <v>0.97619895536562207</v>
      </c>
      <c r="AR93" s="25">
        <f t="shared" si="64"/>
        <v>96990</v>
      </c>
      <c r="AS93" s="25">
        <f t="shared" si="65"/>
        <v>12182</v>
      </c>
      <c r="AT93" s="26">
        <f t="shared" si="66"/>
        <v>1.1436421092349778</v>
      </c>
      <c r="AU93" s="20">
        <v>18604</v>
      </c>
      <c r="AV93" s="20">
        <f t="shared" si="67"/>
        <v>716</v>
      </c>
      <c r="AW93" s="22">
        <f t="shared" si="68"/>
        <v>1.0400268336314848</v>
      </c>
      <c r="AX93" s="20">
        <v>18341</v>
      </c>
      <c r="AY93" s="20">
        <f t="shared" si="69"/>
        <v>-3066</v>
      </c>
      <c r="AZ93" s="22">
        <f t="shared" si="70"/>
        <v>0.8567758209931331</v>
      </c>
      <c r="BA93" s="20">
        <v>24297</v>
      </c>
      <c r="BB93" s="20">
        <f t="shared" si="71"/>
        <v>10794</v>
      </c>
      <c r="BC93" s="27">
        <f t="shared" si="72"/>
        <v>1.7993779160186625</v>
      </c>
      <c r="BD93" s="25">
        <f t="shared" si="73"/>
        <v>158232</v>
      </c>
      <c r="BE93" s="25">
        <f t="shared" si="74"/>
        <v>20626</v>
      </c>
      <c r="BF93" s="26">
        <f t="shared" si="75"/>
        <v>1.1498917198377978</v>
      </c>
      <c r="BG93" s="20">
        <v>14428</v>
      </c>
      <c r="BH93" s="20">
        <f t="shared" si="76"/>
        <v>-2614</v>
      </c>
      <c r="BI93" s="27">
        <f t="shared" si="77"/>
        <v>0.84661424715408995</v>
      </c>
      <c r="BJ93" s="20">
        <v>21574</v>
      </c>
      <c r="BK93" s="20">
        <f t="shared" si="78"/>
        <v>4479</v>
      </c>
      <c r="BL93" s="27">
        <f t="shared" si="79"/>
        <v>1.2620064346300088</v>
      </c>
      <c r="BM93" s="20">
        <v>46434.29</v>
      </c>
      <c r="BN93" s="20">
        <f t="shared" si="80"/>
        <v>9226.2900000000009</v>
      </c>
      <c r="BO93" s="27">
        <f t="shared" si="88"/>
        <v>1.2479652225327886</v>
      </c>
      <c r="BP93" s="47">
        <f t="shared" si="81"/>
        <v>240668.29</v>
      </c>
      <c r="BQ93" s="25">
        <f t="shared" si="82"/>
        <v>31717.290000000008</v>
      </c>
      <c r="BR93" s="42">
        <f t="shared" si="83"/>
        <v>1.1517929562433298</v>
      </c>
      <c r="BS93" s="42">
        <f t="shared" si="45"/>
        <v>122740.8279</v>
      </c>
      <c r="BT93" s="49">
        <f t="shared" si="84"/>
        <v>122740.8279</v>
      </c>
      <c r="BU93" s="28">
        <f t="shared" si="85"/>
        <v>22444.347900000008</v>
      </c>
      <c r="BV93" s="31">
        <f t="shared" si="86"/>
        <v>1.2237800160085379</v>
      </c>
    </row>
    <row r="94" spans="1:74" x14ac:dyDescent="0.2">
      <c r="A94" s="19">
        <v>86</v>
      </c>
      <c r="B94" s="34" t="s">
        <v>157</v>
      </c>
      <c r="C94" s="35" t="s">
        <v>158</v>
      </c>
      <c r="D94" s="35" t="s">
        <v>159</v>
      </c>
      <c r="E94" s="35">
        <v>86618450</v>
      </c>
      <c r="F94" s="36">
        <v>10170</v>
      </c>
      <c r="G94" s="36">
        <v>11206</v>
      </c>
      <c r="H94" s="36">
        <v>8706</v>
      </c>
      <c r="I94" s="21">
        <f t="shared" si="46"/>
        <v>30082</v>
      </c>
      <c r="J94" s="37">
        <v>11689</v>
      </c>
      <c r="K94" s="36">
        <v>9329</v>
      </c>
      <c r="L94" s="36">
        <v>15422</v>
      </c>
      <c r="M94" s="21">
        <f t="shared" si="57"/>
        <v>66522</v>
      </c>
      <c r="N94" s="36">
        <v>12441</v>
      </c>
      <c r="O94" s="36">
        <v>13363</v>
      </c>
      <c r="P94" s="36">
        <v>7072</v>
      </c>
      <c r="Q94" s="21">
        <f t="shared" si="58"/>
        <v>99398</v>
      </c>
      <c r="R94" s="36">
        <v>12261</v>
      </c>
      <c r="S94" s="36">
        <v>9527</v>
      </c>
      <c r="T94" s="36">
        <v>9586</v>
      </c>
      <c r="U94" s="21">
        <f t="shared" si="87"/>
        <v>130772</v>
      </c>
      <c r="V94" s="28">
        <f t="shared" si="89"/>
        <v>62770.559999999998</v>
      </c>
      <c r="W94" s="20">
        <v>21158</v>
      </c>
      <c r="X94" s="20">
        <f t="shared" si="47"/>
        <v>10988</v>
      </c>
      <c r="Y94" s="22">
        <f t="shared" si="48"/>
        <v>2.0804326450344148</v>
      </c>
      <c r="Z94" s="20">
        <v>566</v>
      </c>
      <c r="AA94" s="20">
        <f t="shared" si="49"/>
        <v>-10640</v>
      </c>
      <c r="AB94" s="22">
        <f t="shared" si="50"/>
        <v>5.0508656077101553E-2</v>
      </c>
      <c r="AC94" s="20">
        <v>9090</v>
      </c>
      <c r="AD94" s="20">
        <f t="shared" si="51"/>
        <v>384</v>
      </c>
      <c r="AE94" s="22">
        <f t="shared" si="52"/>
        <v>1.0441075120606478</v>
      </c>
      <c r="AF94" s="23">
        <f t="shared" si="53"/>
        <v>30814</v>
      </c>
      <c r="AG94" s="23">
        <f t="shared" si="54"/>
        <v>732</v>
      </c>
      <c r="AH94" s="24">
        <f t="shared" si="55"/>
        <v>1.0243334884648627</v>
      </c>
      <c r="AI94" s="20">
        <v>12313</v>
      </c>
      <c r="AJ94" s="20">
        <f t="shared" si="59"/>
        <v>624</v>
      </c>
      <c r="AK94" s="22">
        <f t="shared" si="56"/>
        <v>1.0533835229703139</v>
      </c>
      <c r="AL94" s="20">
        <v>10619</v>
      </c>
      <c r="AM94" s="20">
        <f t="shared" si="60"/>
        <v>1290</v>
      </c>
      <c r="AN94" s="22">
        <f t="shared" si="61"/>
        <v>1.138278486440133</v>
      </c>
      <c r="AO94" s="20">
        <v>12800</v>
      </c>
      <c r="AP94" s="20">
        <f t="shared" si="62"/>
        <v>-2622</v>
      </c>
      <c r="AQ94" s="22">
        <f t="shared" si="63"/>
        <v>0.82998314096744907</v>
      </c>
      <c r="AR94" s="25">
        <f t="shared" si="64"/>
        <v>66546</v>
      </c>
      <c r="AS94" s="25">
        <f t="shared" si="65"/>
        <v>24</v>
      </c>
      <c r="AT94" s="26">
        <f t="shared" si="66"/>
        <v>1.0003607828988905</v>
      </c>
      <c r="AU94" s="20">
        <v>12165</v>
      </c>
      <c r="AV94" s="20">
        <f t="shared" si="67"/>
        <v>-276</v>
      </c>
      <c r="AW94" s="22">
        <f t="shared" si="68"/>
        <v>0.97781528816011576</v>
      </c>
      <c r="AX94" s="20">
        <v>13418</v>
      </c>
      <c r="AY94" s="20">
        <f t="shared" si="69"/>
        <v>55</v>
      </c>
      <c r="AZ94" s="22">
        <f t="shared" si="70"/>
        <v>1.0041158422509915</v>
      </c>
      <c r="BA94" s="20">
        <v>11426</v>
      </c>
      <c r="BB94" s="20">
        <f t="shared" si="71"/>
        <v>4354</v>
      </c>
      <c r="BC94" s="27">
        <f t="shared" si="72"/>
        <v>1.6156674208144797</v>
      </c>
      <c r="BD94" s="25">
        <f t="shared" si="73"/>
        <v>103555</v>
      </c>
      <c r="BE94" s="25">
        <f t="shared" si="74"/>
        <v>4157</v>
      </c>
      <c r="BF94" s="26">
        <f t="shared" si="75"/>
        <v>1.0418217670375662</v>
      </c>
      <c r="BG94" s="20">
        <v>11788.31</v>
      </c>
      <c r="BH94" s="20">
        <f t="shared" si="76"/>
        <v>-472.69000000000051</v>
      </c>
      <c r="BI94" s="27">
        <f t="shared" si="77"/>
        <v>0.96144767963461375</v>
      </c>
      <c r="BJ94" s="20">
        <v>17099</v>
      </c>
      <c r="BK94" s="20">
        <f t="shared" si="78"/>
        <v>7572</v>
      </c>
      <c r="BL94" s="27">
        <f t="shared" si="79"/>
        <v>1.794793744095728</v>
      </c>
      <c r="BM94" s="20">
        <v>22645</v>
      </c>
      <c r="BN94" s="20">
        <f t="shared" si="80"/>
        <v>13059</v>
      </c>
      <c r="BO94" s="27">
        <f t="shared" si="88"/>
        <v>2.3622991863133738</v>
      </c>
      <c r="BP94" s="47">
        <f t="shared" si="81"/>
        <v>155087.31</v>
      </c>
      <c r="BQ94" s="25">
        <f t="shared" si="82"/>
        <v>24315.309999999998</v>
      </c>
      <c r="BR94" s="42">
        <f t="shared" si="83"/>
        <v>1.1859366683999633</v>
      </c>
      <c r="BS94" s="42">
        <f t="shared" si="45"/>
        <v>79094.528099999996</v>
      </c>
      <c r="BT94" s="49">
        <f t="shared" si="84"/>
        <v>79094.528099999996</v>
      </c>
      <c r="BU94" s="28">
        <f t="shared" si="85"/>
        <v>16323.968099999998</v>
      </c>
      <c r="BV94" s="31">
        <f t="shared" si="86"/>
        <v>1.260057710174961</v>
      </c>
    </row>
    <row r="95" spans="1:74" x14ac:dyDescent="0.2">
      <c r="A95" s="19">
        <v>87</v>
      </c>
      <c r="B95" s="19" t="s">
        <v>160</v>
      </c>
      <c r="C95" s="4">
        <v>1012007098</v>
      </c>
      <c r="D95" s="4">
        <v>101201001</v>
      </c>
      <c r="E95" s="4">
        <v>86618450</v>
      </c>
      <c r="F95" s="19"/>
      <c r="G95" s="19"/>
      <c r="H95" s="19"/>
      <c r="I95" s="21">
        <f t="shared" si="46"/>
        <v>0</v>
      </c>
      <c r="J95" s="29"/>
      <c r="K95" s="19"/>
      <c r="L95" s="19"/>
      <c r="M95" s="21">
        <f t="shared" si="57"/>
        <v>0</v>
      </c>
      <c r="N95" s="19"/>
      <c r="O95" s="19"/>
      <c r="P95" s="19"/>
      <c r="Q95" s="21">
        <f t="shared" si="58"/>
        <v>0</v>
      </c>
      <c r="R95" s="19"/>
      <c r="S95" s="19"/>
      <c r="T95" s="19"/>
      <c r="U95" s="21">
        <v>418110</v>
      </c>
      <c r="V95" s="28">
        <f t="shared" si="89"/>
        <v>200692.8</v>
      </c>
      <c r="W95" s="20">
        <v>27299</v>
      </c>
      <c r="X95" s="20">
        <f t="shared" si="47"/>
        <v>27299</v>
      </c>
      <c r="Y95" s="22" t="e">
        <f t="shared" si="48"/>
        <v>#DIV/0!</v>
      </c>
      <c r="Z95" s="20">
        <v>25376</v>
      </c>
      <c r="AA95" s="20">
        <f t="shared" si="49"/>
        <v>25376</v>
      </c>
      <c r="AB95" s="22" t="e">
        <f t="shared" si="50"/>
        <v>#DIV/0!</v>
      </c>
      <c r="AC95" s="20">
        <v>29777</v>
      </c>
      <c r="AD95" s="20">
        <f t="shared" si="51"/>
        <v>29777</v>
      </c>
      <c r="AE95" s="22" t="e">
        <f t="shared" si="52"/>
        <v>#DIV/0!</v>
      </c>
      <c r="AF95" s="23">
        <f t="shared" si="53"/>
        <v>82452</v>
      </c>
      <c r="AG95" s="23">
        <f t="shared" si="54"/>
        <v>82452</v>
      </c>
      <c r="AH95" s="24" t="e">
        <f t="shared" si="55"/>
        <v>#DIV/0!</v>
      </c>
      <c r="AI95" s="20">
        <v>34531</v>
      </c>
      <c r="AJ95" s="20">
        <f t="shared" si="59"/>
        <v>34531</v>
      </c>
      <c r="AK95" s="22" t="e">
        <f t="shared" si="56"/>
        <v>#DIV/0!</v>
      </c>
      <c r="AL95" s="20">
        <v>28620</v>
      </c>
      <c r="AM95" s="20">
        <f t="shared" si="60"/>
        <v>28620</v>
      </c>
      <c r="AN95" s="22" t="e">
        <f t="shared" si="61"/>
        <v>#DIV/0!</v>
      </c>
      <c r="AO95" s="20">
        <v>48883</v>
      </c>
      <c r="AP95" s="20">
        <f t="shared" si="62"/>
        <v>48883</v>
      </c>
      <c r="AQ95" s="22" t="e">
        <f t="shared" si="63"/>
        <v>#DIV/0!</v>
      </c>
      <c r="AR95" s="25">
        <f t="shared" si="64"/>
        <v>194486</v>
      </c>
      <c r="AS95" s="25">
        <f t="shared" si="65"/>
        <v>194486</v>
      </c>
      <c r="AT95" s="26" t="e">
        <f t="shared" si="66"/>
        <v>#DIV/0!</v>
      </c>
      <c r="AU95" s="20">
        <v>40740</v>
      </c>
      <c r="AV95" s="20">
        <f t="shared" si="67"/>
        <v>40740</v>
      </c>
      <c r="AW95" s="22" t="e">
        <f t="shared" si="68"/>
        <v>#DIV/0!</v>
      </c>
      <c r="AX95" s="20">
        <v>47587</v>
      </c>
      <c r="AY95" s="20">
        <f t="shared" si="69"/>
        <v>47587</v>
      </c>
      <c r="AZ95" s="22" t="e">
        <f t="shared" si="70"/>
        <v>#DIV/0!</v>
      </c>
      <c r="BA95" s="20">
        <v>37278</v>
      </c>
      <c r="BB95" s="20">
        <f t="shared" si="71"/>
        <v>37278</v>
      </c>
      <c r="BC95" s="27" t="e">
        <f t="shared" si="72"/>
        <v>#DIV/0!</v>
      </c>
      <c r="BD95" s="25">
        <f t="shared" si="73"/>
        <v>320091</v>
      </c>
      <c r="BE95" s="25">
        <f t="shared" si="74"/>
        <v>320091</v>
      </c>
      <c r="BF95" s="26" t="e">
        <f t="shared" si="75"/>
        <v>#DIV/0!</v>
      </c>
      <c r="BG95" s="20">
        <v>39457</v>
      </c>
      <c r="BH95" s="20">
        <f t="shared" si="76"/>
        <v>39457</v>
      </c>
      <c r="BI95" s="27" t="e">
        <f t="shared" si="77"/>
        <v>#DIV/0!</v>
      </c>
      <c r="BJ95" s="20">
        <v>29404</v>
      </c>
      <c r="BK95" s="20">
        <f t="shared" si="78"/>
        <v>29404</v>
      </c>
      <c r="BL95" s="27" t="e">
        <f t="shared" si="79"/>
        <v>#DIV/0!</v>
      </c>
      <c r="BM95" s="20">
        <v>43939</v>
      </c>
      <c r="BN95" s="20">
        <f t="shared" si="80"/>
        <v>43939</v>
      </c>
      <c r="BO95" s="27" t="e">
        <f t="shared" si="88"/>
        <v>#DIV/0!</v>
      </c>
      <c r="BP95" s="47">
        <f t="shared" si="81"/>
        <v>432891</v>
      </c>
      <c r="BQ95" s="25">
        <f t="shared" si="82"/>
        <v>14781</v>
      </c>
      <c r="BR95" s="42">
        <f t="shared" si="83"/>
        <v>1.0353519408768028</v>
      </c>
      <c r="BS95" s="42">
        <f t="shared" si="45"/>
        <v>220774.41</v>
      </c>
      <c r="BT95" s="49">
        <f t="shared" si="84"/>
        <v>220774.41</v>
      </c>
      <c r="BU95" s="28">
        <f t="shared" si="85"/>
        <v>20081.610000000015</v>
      </c>
      <c r="BV95" s="31">
        <f t="shared" si="86"/>
        <v>1.1000614371816031</v>
      </c>
    </row>
    <row r="96" spans="1:74" x14ac:dyDescent="0.2">
      <c r="A96" s="19">
        <v>88</v>
      </c>
      <c r="B96" s="19" t="s">
        <v>150</v>
      </c>
      <c r="C96" s="4">
        <v>7708503727</v>
      </c>
      <c r="D96" s="4" t="s">
        <v>143</v>
      </c>
      <c r="E96" s="4">
        <v>86618411</v>
      </c>
      <c r="F96" s="19"/>
      <c r="G96" s="19"/>
      <c r="H96" s="19"/>
      <c r="I96" s="21">
        <f t="shared" si="46"/>
        <v>0</v>
      </c>
      <c r="J96" s="29"/>
      <c r="K96" s="19"/>
      <c r="L96" s="19"/>
      <c r="M96" s="21">
        <f t="shared" si="57"/>
        <v>0</v>
      </c>
      <c r="N96" s="19"/>
      <c r="O96" s="19"/>
      <c r="P96" s="19"/>
      <c r="Q96" s="21">
        <f t="shared" si="58"/>
        <v>0</v>
      </c>
      <c r="R96" s="19"/>
      <c r="S96" s="19"/>
      <c r="T96" s="19"/>
      <c r="U96" s="21">
        <f t="shared" si="87"/>
        <v>0</v>
      </c>
      <c r="V96" s="28">
        <f t="shared" si="89"/>
        <v>0</v>
      </c>
      <c r="W96" s="19"/>
      <c r="X96" s="19">
        <f t="shared" si="47"/>
        <v>0</v>
      </c>
      <c r="Y96" s="22" t="e">
        <f t="shared" si="48"/>
        <v>#DIV/0!</v>
      </c>
      <c r="Z96" s="19"/>
      <c r="AA96" s="19">
        <f t="shared" si="49"/>
        <v>0</v>
      </c>
      <c r="AB96" s="22" t="e">
        <f t="shared" si="50"/>
        <v>#DIV/0!</v>
      </c>
      <c r="AC96" s="19"/>
      <c r="AD96" s="19">
        <f t="shared" si="51"/>
        <v>0</v>
      </c>
      <c r="AE96" s="22" t="e">
        <f t="shared" si="52"/>
        <v>#DIV/0!</v>
      </c>
      <c r="AF96" s="23">
        <f t="shared" si="53"/>
        <v>0</v>
      </c>
      <c r="AG96" s="23">
        <f t="shared" si="54"/>
        <v>0</v>
      </c>
      <c r="AH96" s="24" t="e">
        <f t="shared" si="55"/>
        <v>#DIV/0!</v>
      </c>
      <c r="AI96" s="20"/>
      <c r="AJ96" s="20">
        <f t="shared" si="59"/>
        <v>0</v>
      </c>
      <c r="AK96" s="22" t="e">
        <f t="shared" si="56"/>
        <v>#DIV/0!</v>
      </c>
      <c r="AL96" s="20"/>
      <c r="AM96" s="20">
        <f t="shared" si="60"/>
        <v>0</v>
      </c>
      <c r="AN96" s="22" t="e">
        <f t="shared" si="61"/>
        <v>#DIV/0!</v>
      </c>
      <c r="AO96" s="20">
        <v>14421</v>
      </c>
      <c r="AP96" s="20">
        <f t="shared" si="62"/>
        <v>14421</v>
      </c>
      <c r="AQ96" s="22" t="e">
        <f t="shared" si="63"/>
        <v>#DIV/0!</v>
      </c>
      <c r="AR96" s="25">
        <f t="shared" si="64"/>
        <v>14421</v>
      </c>
      <c r="AS96" s="25">
        <f t="shared" si="65"/>
        <v>14421</v>
      </c>
      <c r="AT96" s="26" t="e">
        <f t="shared" si="66"/>
        <v>#DIV/0!</v>
      </c>
      <c r="AU96" s="20">
        <v>38662</v>
      </c>
      <c r="AV96" s="20">
        <f t="shared" si="67"/>
        <v>38662</v>
      </c>
      <c r="AW96" s="22" t="e">
        <f t="shared" si="68"/>
        <v>#DIV/0!</v>
      </c>
      <c r="AX96" s="20">
        <v>21401</v>
      </c>
      <c r="AY96" s="20">
        <f t="shared" si="69"/>
        <v>21401</v>
      </c>
      <c r="AZ96" s="22" t="e">
        <f t="shared" si="70"/>
        <v>#DIV/0!</v>
      </c>
      <c r="BA96" s="20">
        <v>35773</v>
      </c>
      <c r="BB96" s="20">
        <f t="shared" si="71"/>
        <v>35773</v>
      </c>
      <c r="BC96" s="27" t="e">
        <f t="shared" si="72"/>
        <v>#DIV/0!</v>
      </c>
      <c r="BD96" s="25">
        <f t="shared" si="73"/>
        <v>110257</v>
      </c>
      <c r="BE96" s="25">
        <f t="shared" si="74"/>
        <v>110257</v>
      </c>
      <c r="BF96" s="26" t="e">
        <f t="shared" si="75"/>
        <v>#DIV/0!</v>
      </c>
      <c r="BG96" s="20">
        <v>33908</v>
      </c>
      <c r="BH96" s="20">
        <f t="shared" si="76"/>
        <v>33908</v>
      </c>
      <c r="BI96" s="27" t="e">
        <f t="shared" si="77"/>
        <v>#DIV/0!</v>
      </c>
      <c r="BJ96" s="20">
        <v>48107</v>
      </c>
      <c r="BK96" s="20">
        <f t="shared" si="78"/>
        <v>48107</v>
      </c>
      <c r="BL96" s="27" t="e">
        <f t="shared" si="79"/>
        <v>#DIV/0!</v>
      </c>
      <c r="BM96" s="20">
        <v>29597</v>
      </c>
      <c r="BN96" s="20">
        <f t="shared" si="80"/>
        <v>29597</v>
      </c>
      <c r="BO96" s="27" t="e">
        <f t="shared" si="88"/>
        <v>#DIV/0!</v>
      </c>
      <c r="BP96" s="47">
        <f t="shared" si="81"/>
        <v>221869</v>
      </c>
      <c r="BQ96" s="25">
        <f t="shared" si="82"/>
        <v>221869</v>
      </c>
      <c r="BR96" s="42" t="e">
        <f t="shared" si="83"/>
        <v>#DIV/0!</v>
      </c>
      <c r="BS96" s="42">
        <f t="shared" si="45"/>
        <v>113153.19</v>
      </c>
      <c r="BT96" s="49">
        <f t="shared" si="84"/>
        <v>113153.19</v>
      </c>
      <c r="BU96" s="28">
        <f t="shared" si="85"/>
        <v>113153.19</v>
      </c>
      <c r="BV96" s="31" t="e">
        <f t="shared" si="86"/>
        <v>#DIV/0!</v>
      </c>
    </row>
    <row r="97" spans="1:74" ht="12" thickBot="1" x14ac:dyDescent="0.25">
      <c r="A97" s="34">
        <v>89</v>
      </c>
      <c r="B97" s="1" t="s">
        <v>161</v>
      </c>
      <c r="C97" s="2">
        <v>1005012435</v>
      </c>
      <c r="D97" s="2">
        <v>100501001</v>
      </c>
      <c r="E97" s="2">
        <v>86618101</v>
      </c>
      <c r="F97" s="34"/>
      <c r="G97" s="34"/>
      <c r="H97" s="34"/>
      <c r="I97" s="57">
        <f t="shared" si="46"/>
        <v>0</v>
      </c>
      <c r="J97" s="77"/>
      <c r="K97" s="34"/>
      <c r="L97" s="34"/>
      <c r="M97" s="57">
        <f>I97+J97+K97+L97</f>
        <v>0</v>
      </c>
      <c r="N97" s="34"/>
      <c r="O97" s="34"/>
      <c r="P97" s="34"/>
      <c r="Q97" s="57">
        <f t="shared" si="58"/>
        <v>0</v>
      </c>
      <c r="R97" s="34"/>
      <c r="S97" s="34"/>
      <c r="T97" s="34"/>
      <c r="U97" s="57">
        <f t="shared" si="87"/>
        <v>0</v>
      </c>
      <c r="V97" s="37">
        <f t="shared" si="89"/>
        <v>0</v>
      </c>
      <c r="W97" s="34"/>
      <c r="X97" s="34">
        <f t="shared" si="47"/>
        <v>0</v>
      </c>
      <c r="Y97" s="78" t="e">
        <f t="shared" si="48"/>
        <v>#DIV/0!</v>
      </c>
      <c r="Z97" s="34"/>
      <c r="AA97" s="34">
        <f t="shared" si="49"/>
        <v>0</v>
      </c>
      <c r="AB97" s="78" t="e">
        <f t="shared" si="50"/>
        <v>#DIV/0!</v>
      </c>
      <c r="AC97" s="34"/>
      <c r="AD97" s="34">
        <f t="shared" si="51"/>
        <v>0</v>
      </c>
      <c r="AE97" s="78" t="e">
        <f t="shared" si="52"/>
        <v>#DIV/0!</v>
      </c>
      <c r="AF97" s="79">
        <f t="shared" si="53"/>
        <v>0</v>
      </c>
      <c r="AG97" s="79">
        <f t="shared" si="54"/>
        <v>0</v>
      </c>
      <c r="AH97" s="80" t="e">
        <f t="shared" si="55"/>
        <v>#DIV/0!</v>
      </c>
      <c r="AI97" s="36"/>
      <c r="AJ97" s="36">
        <f t="shared" si="59"/>
        <v>0</v>
      </c>
      <c r="AK97" s="78" t="e">
        <f t="shared" si="56"/>
        <v>#DIV/0!</v>
      </c>
      <c r="AL97" s="36"/>
      <c r="AM97" s="36">
        <f t="shared" si="60"/>
        <v>0</v>
      </c>
      <c r="AN97" s="78" t="e">
        <f t="shared" si="61"/>
        <v>#DIV/0!</v>
      </c>
      <c r="AO97" s="36">
        <v>0</v>
      </c>
      <c r="AP97" s="36">
        <f t="shared" si="62"/>
        <v>0</v>
      </c>
      <c r="AQ97" s="78" t="e">
        <f t="shared" si="63"/>
        <v>#DIV/0!</v>
      </c>
      <c r="AR97" s="81">
        <f t="shared" si="64"/>
        <v>0</v>
      </c>
      <c r="AS97" s="81">
        <f t="shared" si="65"/>
        <v>0</v>
      </c>
      <c r="AT97" s="82" t="e">
        <f t="shared" si="66"/>
        <v>#DIV/0!</v>
      </c>
      <c r="AU97" s="36">
        <v>0</v>
      </c>
      <c r="AV97" s="36">
        <f t="shared" si="67"/>
        <v>0</v>
      </c>
      <c r="AW97" s="78" t="e">
        <f t="shared" si="68"/>
        <v>#DIV/0!</v>
      </c>
      <c r="AX97" s="36">
        <v>0</v>
      </c>
      <c r="AY97" s="36">
        <f t="shared" si="69"/>
        <v>0</v>
      </c>
      <c r="AZ97" s="78" t="e">
        <f t="shared" si="70"/>
        <v>#DIV/0!</v>
      </c>
      <c r="BA97" s="36">
        <v>124644.99</v>
      </c>
      <c r="BB97" s="36">
        <f t="shared" si="71"/>
        <v>124644.99</v>
      </c>
      <c r="BC97" s="83" t="e">
        <f t="shared" si="72"/>
        <v>#DIV/0!</v>
      </c>
      <c r="BD97" s="81">
        <f t="shared" si="73"/>
        <v>124644.99</v>
      </c>
      <c r="BE97" s="81">
        <f t="shared" si="74"/>
        <v>124644.99</v>
      </c>
      <c r="BF97" s="82" t="e">
        <f t="shared" si="75"/>
        <v>#DIV/0!</v>
      </c>
      <c r="BG97" s="36">
        <v>1558.46</v>
      </c>
      <c r="BH97" s="36">
        <f t="shared" si="76"/>
        <v>1558.46</v>
      </c>
      <c r="BI97" s="83" t="e">
        <f t="shared" si="77"/>
        <v>#DIV/0!</v>
      </c>
      <c r="BJ97" s="36">
        <v>251906.89</v>
      </c>
      <c r="BK97" s="36">
        <f t="shared" si="78"/>
        <v>251906.89</v>
      </c>
      <c r="BL97" s="83" t="e">
        <f t="shared" si="79"/>
        <v>#DIV/0!</v>
      </c>
      <c r="BM97" s="36">
        <v>104261.34</v>
      </c>
      <c r="BN97" s="36">
        <f t="shared" si="80"/>
        <v>104261.34</v>
      </c>
      <c r="BO97" s="83" t="e">
        <f t="shared" si="88"/>
        <v>#DIV/0!</v>
      </c>
      <c r="BP97" s="84">
        <f t="shared" si="81"/>
        <v>482371.68000000005</v>
      </c>
      <c r="BQ97" s="81">
        <f t="shared" si="82"/>
        <v>482371.68000000005</v>
      </c>
      <c r="BR97" s="63" t="e">
        <f t="shared" si="83"/>
        <v>#DIV/0!</v>
      </c>
      <c r="BS97" s="63"/>
      <c r="BT97" s="58">
        <f t="shared" si="84"/>
        <v>207419.82240000003</v>
      </c>
      <c r="BU97" s="37">
        <f t="shared" si="85"/>
        <v>207419.82240000003</v>
      </c>
      <c r="BV97" s="85" t="e">
        <f t="shared" si="86"/>
        <v>#DIV/0!</v>
      </c>
    </row>
    <row r="98" spans="1:74" ht="12" thickBot="1" x14ac:dyDescent="0.25">
      <c r="A98" s="86"/>
      <c r="B98" s="86"/>
      <c r="C98" s="124" t="s">
        <v>169</v>
      </c>
      <c r="D98" s="124"/>
      <c r="E98" s="124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7">
        <f>SUM(U11:U97)</f>
        <v>108995818.42999999</v>
      </c>
      <c r="V98" s="87">
        <f t="shared" ref="V98:BP98" si="90">SUM(V11:V97)</f>
        <v>46779371.787199982</v>
      </c>
      <c r="W98" s="87">
        <f t="shared" si="90"/>
        <v>6547462.8300000001</v>
      </c>
      <c r="X98" s="87">
        <f t="shared" si="90"/>
        <v>2357282.5999999996</v>
      </c>
      <c r="Y98" s="87" t="e">
        <f t="shared" si="90"/>
        <v>#DIV/0!</v>
      </c>
      <c r="Z98" s="87">
        <f t="shared" si="90"/>
        <v>10542417.379999999</v>
      </c>
      <c r="AA98" s="87">
        <f t="shared" si="90"/>
        <v>2466075.37</v>
      </c>
      <c r="AB98" s="87" t="e">
        <f t="shared" si="90"/>
        <v>#DIV/0!</v>
      </c>
      <c r="AC98" s="87">
        <f t="shared" si="90"/>
        <v>11176397.800000001</v>
      </c>
      <c r="AD98" s="87">
        <f t="shared" si="90"/>
        <v>2852611.54</v>
      </c>
      <c r="AE98" s="87" t="e">
        <f t="shared" si="90"/>
        <v>#DIV/0!</v>
      </c>
      <c r="AF98" s="87">
        <f t="shared" si="90"/>
        <v>28266278.009999998</v>
      </c>
      <c r="AG98" s="87">
        <f t="shared" si="90"/>
        <v>7675969.5099999998</v>
      </c>
      <c r="AH98" s="87" t="e">
        <f t="shared" si="90"/>
        <v>#DIV/0!</v>
      </c>
      <c r="AI98" s="87">
        <f t="shared" si="90"/>
        <v>13050081.77</v>
      </c>
      <c r="AJ98" s="87">
        <f t="shared" si="90"/>
        <v>1063443.77</v>
      </c>
      <c r="AK98" s="87" t="e">
        <f t="shared" si="90"/>
        <v>#DIV/0!</v>
      </c>
      <c r="AL98" s="87">
        <f t="shared" si="90"/>
        <v>8413102.5899999999</v>
      </c>
      <c r="AM98" s="87">
        <f t="shared" si="90"/>
        <v>904051.58999999985</v>
      </c>
      <c r="AN98" s="87" t="e">
        <f t="shared" si="90"/>
        <v>#DIV/0!</v>
      </c>
      <c r="AO98" s="87">
        <f t="shared" si="90"/>
        <v>15853370</v>
      </c>
      <c r="AP98" s="87">
        <f t="shared" si="90"/>
        <v>5851823.0000000019</v>
      </c>
      <c r="AQ98" s="87" t="e">
        <f t="shared" si="90"/>
        <v>#DIV/0!</v>
      </c>
      <c r="AR98" s="87">
        <f t="shared" si="90"/>
        <v>65582832.370000005</v>
      </c>
      <c r="AS98" s="87">
        <f t="shared" si="90"/>
        <v>15495287.869999999</v>
      </c>
      <c r="AT98" s="87" t="e">
        <f t="shared" si="90"/>
        <v>#DIV/0!</v>
      </c>
      <c r="AU98" s="87">
        <f t="shared" si="90"/>
        <v>9199752.7300000004</v>
      </c>
      <c r="AV98" s="87">
        <f t="shared" si="90"/>
        <v>1171780.69</v>
      </c>
      <c r="AW98" s="87" t="e">
        <f t="shared" si="90"/>
        <v>#DIV/0!</v>
      </c>
      <c r="AX98" s="87">
        <f t="shared" si="90"/>
        <v>9107414.9499999993</v>
      </c>
      <c r="AY98" s="87">
        <f t="shared" si="90"/>
        <v>1573726.3000000003</v>
      </c>
      <c r="AZ98" s="87" t="e">
        <f t="shared" si="90"/>
        <v>#DIV/0!</v>
      </c>
      <c r="BA98" s="87">
        <f t="shared" si="90"/>
        <v>9436656.209999999</v>
      </c>
      <c r="BB98" s="87">
        <f t="shared" si="90"/>
        <v>1478702.33</v>
      </c>
      <c r="BC98" s="87" t="e">
        <f t="shared" si="90"/>
        <v>#DIV/0!</v>
      </c>
      <c r="BD98" s="87">
        <f t="shared" si="90"/>
        <v>93326656.259999976</v>
      </c>
      <c r="BE98" s="87">
        <f t="shared" si="90"/>
        <v>19719497.189999998</v>
      </c>
      <c r="BF98" s="87" t="e">
        <f t="shared" si="90"/>
        <v>#DIV/0!</v>
      </c>
      <c r="BG98" s="87">
        <f t="shared" si="90"/>
        <v>8773675.2700000014</v>
      </c>
      <c r="BH98" s="87">
        <f t="shared" si="90"/>
        <v>-8776.4299999999275</v>
      </c>
      <c r="BI98" s="87" t="e">
        <f t="shared" si="90"/>
        <v>#DIV/0!</v>
      </c>
      <c r="BJ98" s="87">
        <f t="shared" si="90"/>
        <v>9559641.2700000033</v>
      </c>
      <c r="BK98" s="87">
        <f t="shared" si="90"/>
        <v>1607191.3899999997</v>
      </c>
      <c r="BL98" s="87" t="e">
        <f t="shared" si="90"/>
        <v>#DIV/0!</v>
      </c>
      <c r="BM98" s="87">
        <f t="shared" si="90"/>
        <v>12115990.019999998</v>
      </c>
      <c r="BN98" s="87">
        <f t="shared" si="90"/>
        <v>-6119657.7599999979</v>
      </c>
      <c r="BO98" s="87" t="e">
        <f t="shared" si="90"/>
        <v>#DIV/0!</v>
      </c>
      <c r="BP98" s="87">
        <f t="shared" si="90"/>
        <v>123775962.81999998</v>
      </c>
      <c r="BQ98" s="87">
        <f>BP98-U98</f>
        <v>14780144.389999986</v>
      </c>
      <c r="BR98" s="88">
        <f>BP98/U98</f>
        <v>1.135602857090267</v>
      </c>
      <c r="BS98" s="87"/>
      <c r="BT98" s="87">
        <f>SUM(BT11:BT97)</f>
        <v>56430536.780600004</v>
      </c>
      <c r="BU98" s="89">
        <f>BT98-V98</f>
        <v>9651164.9934000224</v>
      </c>
      <c r="BV98" s="90">
        <f>BT98/V98</f>
        <v>1.2063124113188888</v>
      </c>
    </row>
  </sheetData>
  <autoFilter ref="A10:AS96">
    <sortState ref="A7:AR92">
      <sortCondition ref="A7"/>
    </sortState>
  </autoFilter>
  <mergeCells count="63">
    <mergeCell ref="BJ8:BJ9"/>
    <mergeCell ref="BB8:BC8"/>
    <mergeCell ref="BD8:BD9"/>
    <mergeCell ref="BE8:BF8"/>
    <mergeCell ref="BG8:BG9"/>
    <mergeCell ref="BH8:BI8"/>
    <mergeCell ref="BT8:BT9"/>
    <mergeCell ref="BU8:BV8"/>
    <mergeCell ref="BP7:BV7"/>
    <mergeCell ref="BK8:BL8"/>
    <mergeCell ref="BM8:BM9"/>
    <mergeCell ref="BN8:BO8"/>
    <mergeCell ref="BP8:BP9"/>
    <mergeCell ref="BQ8:BR8"/>
    <mergeCell ref="AG8:AH8"/>
    <mergeCell ref="BA8:BA9"/>
    <mergeCell ref="AJ8:AK8"/>
    <mergeCell ref="AL8:AL9"/>
    <mergeCell ref="AM8:AN8"/>
    <mergeCell ref="AO8:AO9"/>
    <mergeCell ref="AP8:AQ8"/>
    <mergeCell ref="AR8:AR9"/>
    <mergeCell ref="AS8:AT8"/>
    <mergeCell ref="AU8:AU9"/>
    <mergeCell ref="AV8:AW8"/>
    <mergeCell ref="AX8:AX9"/>
    <mergeCell ref="AY8:AZ8"/>
    <mergeCell ref="Z8:Z9"/>
    <mergeCell ref="AA8:AB8"/>
    <mergeCell ref="AC8:AC9"/>
    <mergeCell ref="AD8:AE8"/>
    <mergeCell ref="AF8:AF9"/>
    <mergeCell ref="C98:E98"/>
    <mergeCell ref="K8:K9"/>
    <mergeCell ref="L8:L9"/>
    <mergeCell ref="M8:M9"/>
    <mergeCell ref="N8:N9"/>
    <mergeCell ref="F8:F9"/>
    <mergeCell ref="G8:G9"/>
    <mergeCell ref="H8:H9"/>
    <mergeCell ref="I8:I9"/>
    <mergeCell ref="J8:J9"/>
    <mergeCell ref="C7:C9"/>
    <mergeCell ref="D7:D9"/>
    <mergeCell ref="E7:E9"/>
    <mergeCell ref="F7:V7"/>
    <mergeCell ref="V8:V9"/>
    <mergeCell ref="BR1:BV1"/>
    <mergeCell ref="BQ2:BV2"/>
    <mergeCell ref="BP3:BV3"/>
    <mergeCell ref="A5:BV5"/>
    <mergeCell ref="O8:O9"/>
    <mergeCell ref="P8:P9"/>
    <mergeCell ref="Q8:Q9"/>
    <mergeCell ref="R8:R9"/>
    <mergeCell ref="A7:A9"/>
    <mergeCell ref="B7:B9"/>
    <mergeCell ref="AI8:AI9"/>
    <mergeCell ref="S8:S9"/>
    <mergeCell ref="T8:T9"/>
    <mergeCell ref="U8:U9"/>
    <mergeCell ref="W8:W9"/>
    <mergeCell ref="X8:Y8"/>
  </mergeCells>
  <pageMargins left="0.31496062992125984" right="0.11811023622047245" top="0.15748031496062992" bottom="0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98"/>
  <sheetViews>
    <sheetView tabSelected="1" zoomScaleNormal="100" workbookViewId="0">
      <pane xSplit="6" ySplit="10" topLeftCell="V11" activePane="bottomRight" state="frozen"/>
      <selection pane="topRight" activeCell="F1" sqref="F1"/>
      <selection pane="bottomLeft" activeCell="A7" sqref="A7"/>
      <selection pane="bottomRight" activeCell="D6" sqref="D6"/>
    </sheetView>
  </sheetViews>
  <sheetFormatPr defaultRowHeight="11.25" x14ac:dyDescent="0.2"/>
  <cols>
    <col min="1" max="1" width="4.125" style="1" customWidth="1"/>
    <col min="2" max="2" width="3.375" style="1" customWidth="1"/>
    <col min="3" max="3" width="23.375" style="1" customWidth="1"/>
    <col min="4" max="4" width="11.375" style="2" customWidth="1"/>
    <col min="5" max="5" width="11.125" style="2" hidden="1" customWidth="1"/>
    <col min="6" max="6" width="6.875" style="2" bestFit="1" customWidth="1"/>
    <col min="7" max="17" width="9" style="1" hidden="1" customWidth="1"/>
    <col min="18" max="18" width="9.5" style="1" hidden="1" customWidth="1"/>
    <col min="19" max="21" width="9" style="1" hidden="1" customWidth="1"/>
    <col min="22" max="22" width="10.875" style="1" customWidth="1"/>
    <col min="23" max="23" width="10.125" style="1" customWidth="1"/>
    <col min="24" max="24" width="9" style="1" hidden="1" customWidth="1"/>
    <col min="25" max="25" width="8.125" style="1" hidden="1" customWidth="1"/>
    <col min="26" max="26" width="7" style="1" hidden="1" customWidth="1"/>
    <col min="27" max="28" width="9" style="1" hidden="1" customWidth="1"/>
    <col min="29" max="29" width="7.75" style="1" hidden="1" customWidth="1"/>
    <col min="30" max="31" width="9" style="1" hidden="1" customWidth="1"/>
    <col min="32" max="32" width="7.75" style="1" hidden="1" customWidth="1"/>
    <col min="33" max="33" width="9.125" style="1" hidden="1" customWidth="1"/>
    <col min="34" max="34" width="9.25" style="1" hidden="1" customWidth="1"/>
    <col min="35" max="56" width="9" style="1" hidden="1" customWidth="1"/>
    <col min="57" max="57" width="9.5" style="1" hidden="1" customWidth="1"/>
    <col min="58" max="58" width="9.25" style="1" hidden="1" customWidth="1"/>
    <col min="59" max="68" width="9" style="1" hidden="1" customWidth="1"/>
    <col min="69" max="69" width="10.25" style="1" bestFit="1" customWidth="1"/>
    <col min="70" max="70" width="9.5" style="1" bestFit="1" customWidth="1"/>
    <col min="71" max="71" width="6.625" style="1" customWidth="1"/>
    <col min="72" max="72" width="11.5" style="1" hidden="1" customWidth="1"/>
    <col min="73" max="73" width="10.125" style="1" customWidth="1"/>
    <col min="74" max="74" width="9" style="33" customWidth="1"/>
    <col min="75" max="75" width="6.625" style="33" customWidth="1"/>
    <col min="76" max="16384" width="9" style="1"/>
  </cols>
  <sheetData>
    <row r="1" spans="1:75" x14ac:dyDescent="0.2">
      <c r="BU1" s="118" t="s">
        <v>176</v>
      </c>
      <c r="BV1" s="118"/>
      <c r="BW1" s="118"/>
    </row>
    <row r="2" spans="1:75" x14ac:dyDescent="0.2">
      <c r="BQ2" s="76"/>
      <c r="BR2" s="118" t="s">
        <v>171</v>
      </c>
      <c r="BS2" s="118"/>
      <c r="BT2" s="118"/>
      <c r="BU2" s="118"/>
      <c r="BV2" s="118"/>
      <c r="BW2" s="118"/>
    </row>
    <row r="3" spans="1:75" x14ac:dyDescent="0.2">
      <c r="BQ3" s="118" t="s">
        <v>172</v>
      </c>
      <c r="BR3" s="118"/>
      <c r="BS3" s="118"/>
      <c r="BT3" s="118"/>
      <c r="BU3" s="118"/>
      <c r="BV3" s="118"/>
      <c r="BW3" s="118"/>
    </row>
    <row r="5" spans="1:75" ht="12" customHeight="1" x14ac:dyDescent="0.2">
      <c r="A5" s="119" t="s">
        <v>181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</row>
    <row r="6" spans="1:75" ht="12" customHeight="1" x14ac:dyDescent="0.2">
      <c r="A6" s="108" t="s">
        <v>182</v>
      </c>
      <c r="B6" s="108"/>
      <c r="C6" s="109"/>
      <c r="BW6" s="33" t="s">
        <v>174</v>
      </c>
    </row>
    <row r="7" spans="1:75" ht="14.25" customHeight="1" x14ac:dyDescent="0.2">
      <c r="A7" s="125" t="s">
        <v>166</v>
      </c>
      <c r="B7" s="125" t="s">
        <v>0</v>
      </c>
      <c r="C7" s="120" t="s">
        <v>1</v>
      </c>
      <c r="D7" s="120" t="s">
        <v>2</v>
      </c>
      <c r="E7" s="120" t="s">
        <v>3</v>
      </c>
      <c r="F7" s="121" t="s">
        <v>4</v>
      </c>
      <c r="G7" s="141" t="s">
        <v>5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41" t="s">
        <v>6</v>
      </c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1"/>
      <c r="BQ7" s="147" t="s">
        <v>6</v>
      </c>
      <c r="BR7" s="148"/>
      <c r="BS7" s="148"/>
      <c r="BT7" s="148"/>
      <c r="BU7" s="148"/>
      <c r="BV7" s="148"/>
      <c r="BW7" s="149"/>
    </row>
    <row r="8" spans="1:75" ht="11.25" customHeight="1" x14ac:dyDescent="0.2">
      <c r="A8" s="126"/>
      <c r="B8" s="126"/>
      <c r="C8" s="120"/>
      <c r="D8" s="120"/>
      <c r="E8" s="120"/>
      <c r="F8" s="128"/>
      <c r="G8" s="120" t="s">
        <v>7</v>
      </c>
      <c r="H8" s="120" t="s">
        <v>8</v>
      </c>
      <c r="I8" s="120" t="s">
        <v>9</v>
      </c>
      <c r="J8" s="122" t="s">
        <v>10</v>
      </c>
      <c r="K8" s="120" t="s">
        <v>11</v>
      </c>
      <c r="L8" s="120" t="s">
        <v>12</v>
      </c>
      <c r="M8" s="120" t="s">
        <v>13</v>
      </c>
      <c r="N8" s="122" t="s">
        <v>14</v>
      </c>
      <c r="O8" s="120" t="s">
        <v>15</v>
      </c>
      <c r="P8" s="120" t="s">
        <v>16</v>
      </c>
      <c r="Q8" s="120" t="s">
        <v>17</v>
      </c>
      <c r="R8" s="122" t="s">
        <v>18</v>
      </c>
      <c r="S8" s="120" t="s">
        <v>19</v>
      </c>
      <c r="T8" s="120" t="s">
        <v>20</v>
      </c>
      <c r="U8" s="120" t="s">
        <v>21</v>
      </c>
      <c r="V8" s="131" t="s">
        <v>162</v>
      </c>
      <c r="W8" s="154" t="s">
        <v>167</v>
      </c>
      <c r="X8" s="132" t="s">
        <v>7</v>
      </c>
      <c r="Y8" s="133" t="s">
        <v>22</v>
      </c>
      <c r="Z8" s="133"/>
      <c r="AA8" s="132" t="s">
        <v>8</v>
      </c>
      <c r="AB8" s="133" t="s">
        <v>23</v>
      </c>
      <c r="AC8" s="133"/>
      <c r="AD8" s="132" t="s">
        <v>9</v>
      </c>
      <c r="AE8" s="133" t="s">
        <v>24</v>
      </c>
      <c r="AF8" s="133"/>
      <c r="AG8" s="134" t="s">
        <v>10</v>
      </c>
      <c r="AH8" s="136" t="s">
        <v>25</v>
      </c>
      <c r="AI8" s="137"/>
      <c r="AJ8" s="129" t="s">
        <v>11</v>
      </c>
      <c r="AK8" s="133" t="s">
        <v>26</v>
      </c>
      <c r="AL8" s="133"/>
      <c r="AM8" s="129" t="s">
        <v>12</v>
      </c>
      <c r="AN8" s="133" t="s">
        <v>27</v>
      </c>
      <c r="AO8" s="133"/>
      <c r="AP8" s="129" t="s">
        <v>13</v>
      </c>
      <c r="AQ8" s="133" t="s">
        <v>28</v>
      </c>
      <c r="AR8" s="133"/>
      <c r="AS8" s="138" t="s">
        <v>14</v>
      </c>
      <c r="AT8" s="140" t="s">
        <v>29</v>
      </c>
      <c r="AU8" s="140"/>
      <c r="AV8" s="129" t="s">
        <v>15</v>
      </c>
      <c r="AW8" s="133" t="s">
        <v>30</v>
      </c>
      <c r="AX8" s="133"/>
      <c r="AY8" s="129" t="s">
        <v>16</v>
      </c>
      <c r="AZ8" s="133" t="s">
        <v>31</v>
      </c>
      <c r="BA8" s="133"/>
      <c r="BB8" s="129" t="s">
        <v>17</v>
      </c>
      <c r="BC8" s="133" t="s">
        <v>32</v>
      </c>
      <c r="BD8" s="150"/>
      <c r="BE8" s="156" t="s">
        <v>18</v>
      </c>
      <c r="BF8" s="140" t="s">
        <v>33</v>
      </c>
      <c r="BG8" s="140"/>
      <c r="BH8" s="129" t="s">
        <v>19</v>
      </c>
      <c r="BI8" s="133" t="s">
        <v>34</v>
      </c>
      <c r="BJ8" s="150"/>
      <c r="BK8" s="129" t="s">
        <v>20</v>
      </c>
      <c r="BL8" s="133" t="s">
        <v>35</v>
      </c>
      <c r="BM8" s="150"/>
      <c r="BN8" s="129" t="s">
        <v>21</v>
      </c>
      <c r="BO8" s="133" t="s">
        <v>36</v>
      </c>
      <c r="BP8" s="150"/>
      <c r="BQ8" s="151" t="s">
        <v>37</v>
      </c>
      <c r="BR8" s="140" t="s">
        <v>163</v>
      </c>
      <c r="BS8" s="153"/>
      <c r="BT8" s="60"/>
      <c r="BU8" s="144" t="s">
        <v>168</v>
      </c>
      <c r="BV8" s="146" t="s">
        <v>163</v>
      </c>
      <c r="BW8" s="146"/>
    </row>
    <row r="9" spans="1:75" ht="30" customHeight="1" x14ac:dyDescent="0.2">
      <c r="A9" s="127"/>
      <c r="B9" s="127"/>
      <c r="C9" s="121"/>
      <c r="D9" s="121"/>
      <c r="E9" s="121"/>
      <c r="F9" s="128"/>
      <c r="G9" s="121"/>
      <c r="H9" s="121"/>
      <c r="I9" s="121"/>
      <c r="J9" s="123"/>
      <c r="K9" s="121"/>
      <c r="L9" s="121"/>
      <c r="M9" s="121"/>
      <c r="N9" s="123"/>
      <c r="O9" s="121"/>
      <c r="P9" s="121"/>
      <c r="Q9" s="121"/>
      <c r="R9" s="123"/>
      <c r="S9" s="121"/>
      <c r="T9" s="121"/>
      <c r="U9" s="121"/>
      <c r="V9" s="122"/>
      <c r="W9" s="155"/>
      <c r="X9" s="132"/>
      <c r="Y9" s="4" t="s">
        <v>38</v>
      </c>
      <c r="Z9" s="4" t="s">
        <v>39</v>
      </c>
      <c r="AA9" s="132"/>
      <c r="AB9" s="4" t="s">
        <v>38</v>
      </c>
      <c r="AC9" s="4" t="s">
        <v>39</v>
      </c>
      <c r="AD9" s="132"/>
      <c r="AE9" s="4" t="s">
        <v>38</v>
      </c>
      <c r="AF9" s="4" t="s">
        <v>39</v>
      </c>
      <c r="AG9" s="135"/>
      <c r="AH9" s="5" t="s">
        <v>38</v>
      </c>
      <c r="AI9" s="5" t="s">
        <v>39</v>
      </c>
      <c r="AJ9" s="130"/>
      <c r="AK9" s="4" t="s">
        <v>38</v>
      </c>
      <c r="AL9" s="4" t="s">
        <v>39</v>
      </c>
      <c r="AM9" s="130"/>
      <c r="AN9" s="4" t="s">
        <v>38</v>
      </c>
      <c r="AO9" s="4" t="s">
        <v>39</v>
      </c>
      <c r="AP9" s="130"/>
      <c r="AQ9" s="4" t="s">
        <v>38</v>
      </c>
      <c r="AR9" s="4" t="s">
        <v>39</v>
      </c>
      <c r="AS9" s="139"/>
      <c r="AT9" s="6" t="s">
        <v>38</v>
      </c>
      <c r="AU9" s="6" t="s">
        <v>39</v>
      </c>
      <c r="AV9" s="130"/>
      <c r="AW9" s="4" t="s">
        <v>38</v>
      </c>
      <c r="AX9" s="4" t="s">
        <v>39</v>
      </c>
      <c r="AY9" s="130"/>
      <c r="AZ9" s="4" t="s">
        <v>38</v>
      </c>
      <c r="BA9" s="4" t="s">
        <v>39</v>
      </c>
      <c r="BB9" s="130"/>
      <c r="BC9" s="4" t="s">
        <v>38</v>
      </c>
      <c r="BD9" s="7" t="s">
        <v>39</v>
      </c>
      <c r="BE9" s="156"/>
      <c r="BF9" s="6" t="s">
        <v>38</v>
      </c>
      <c r="BG9" s="6" t="s">
        <v>39</v>
      </c>
      <c r="BH9" s="130"/>
      <c r="BI9" s="4" t="s">
        <v>38</v>
      </c>
      <c r="BJ9" s="7" t="s">
        <v>39</v>
      </c>
      <c r="BK9" s="130"/>
      <c r="BL9" s="4" t="s">
        <v>38</v>
      </c>
      <c r="BM9" s="7" t="s">
        <v>39</v>
      </c>
      <c r="BN9" s="130"/>
      <c r="BO9" s="4" t="s">
        <v>38</v>
      </c>
      <c r="BP9" s="7" t="s">
        <v>39</v>
      </c>
      <c r="BQ9" s="152"/>
      <c r="BR9" s="40" t="s">
        <v>38</v>
      </c>
      <c r="BS9" s="41" t="s">
        <v>39</v>
      </c>
      <c r="BT9" s="3"/>
      <c r="BU9" s="145"/>
      <c r="BV9" s="43" t="s">
        <v>38</v>
      </c>
      <c r="BW9" s="43" t="s">
        <v>39</v>
      </c>
    </row>
    <row r="10" spans="1:75" s="18" customFormat="1" x14ac:dyDescent="0.2">
      <c r="A10" s="34">
        <v>82</v>
      </c>
      <c r="B10" s="34">
        <v>1</v>
      </c>
      <c r="C10" s="34" t="s">
        <v>150</v>
      </c>
      <c r="D10" s="35">
        <v>7708503727</v>
      </c>
      <c r="E10" s="35" t="s">
        <v>151</v>
      </c>
      <c r="F10" s="55">
        <v>86618450</v>
      </c>
      <c r="G10" s="36">
        <v>869393</v>
      </c>
      <c r="H10" s="36">
        <v>1432050</v>
      </c>
      <c r="I10" s="36">
        <v>1419190</v>
      </c>
      <c r="J10" s="56">
        <f t="shared" ref="J10:J41" si="0">G10+H10+I10</f>
        <v>3720633</v>
      </c>
      <c r="K10" s="37">
        <v>1559929</v>
      </c>
      <c r="L10" s="36">
        <v>1332243</v>
      </c>
      <c r="M10" s="36">
        <v>1619137</v>
      </c>
      <c r="N10" s="56">
        <f t="shared" ref="N10:N41" si="1">J10+K10+L10+M10</f>
        <v>8231942</v>
      </c>
      <c r="O10" s="36">
        <v>1483469</v>
      </c>
      <c r="P10" s="36">
        <v>1606970</v>
      </c>
      <c r="Q10" s="36">
        <v>1503646</v>
      </c>
      <c r="R10" s="56">
        <f t="shared" ref="R10:R41" si="2">N10+O10+P10+Q10</f>
        <v>12826027</v>
      </c>
      <c r="S10" s="36">
        <v>1444765</v>
      </c>
      <c r="T10" s="36">
        <v>1612433</v>
      </c>
      <c r="U10" s="36">
        <v>1885398</v>
      </c>
      <c r="V10" s="57">
        <f t="shared" ref="V10:V41" si="3">R10+S10+T10+U10</f>
        <v>17768623</v>
      </c>
      <c r="W10" s="37">
        <f t="shared" ref="W10:W41" si="4">IF(F10=86618101,V10*40/100,V10*48/100)</f>
        <v>8528939.0399999991</v>
      </c>
      <c r="X10" s="20">
        <v>1354241</v>
      </c>
      <c r="Y10" s="20">
        <f t="shared" ref="Y10:Y41" si="5">X10-G10</f>
        <v>484848</v>
      </c>
      <c r="Z10" s="22">
        <f t="shared" ref="Z10:Z41" si="6">X10/G10</f>
        <v>1.5576856496429117</v>
      </c>
      <c r="AA10" s="20">
        <v>1602166</v>
      </c>
      <c r="AB10" s="20">
        <f t="shared" ref="AB10:AB41" si="7">AA10-H10</f>
        <v>170116</v>
      </c>
      <c r="AC10" s="22">
        <f t="shared" ref="AC10:AC41" si="8">AA10/H10</f>
        <v>1.1187919416221501</v>
      </c>
      <c r="AD10" s="20">
        <v>1634967</v>
      </c>
      <c r="AE10" s="20">
        <f t="shared" ref="AE10:AE41" si="9">AD10-I10</f>
        <v>215777</v>
      </c>
      <c r="AF10" s="22">
        <f t="shared" ref="AF10:AF41" si="10">AD10/I10</f>
        <v>1.1520423621925182</v>
      </c>
      <c r="AG10" s="23">
        <f t="shared" ref="AG10:AG41" si="11">X10+AA10+AD10</f>
        <v>4591374</v>
      </c>
      <c r="AH10" s="23">
        <f t="shared" ref="AH10:AH41" si="12">AG10-J10</f>
        <v>870741</v>
      </c>
      <c r="AI10" s="24">
        <f t="shared" ref="AI10:AI41" si="13">AG10/J10</f>
        <v>1.2340303383859681</v>
      </c>
      <c r="AJ10" s="20">
        <v>1364680</v>
      </c>
      <c r="AK10" s="20">
        <f t="shared" ref="AK10:AK41" si="14">AJ10-K10</f>
        <v>-195249</v>
      </c>
      <c r="AL10" s="22">
        <f t="shared" ref="AL10:AL41" si="15">AJ10/K10</f>
        <v>0.87483468798900466</v>
      </c>
      <c r="AM10" s="20">
        <v>1636669</v>
      </c>
      <c r="AN10" s="20">
        <f t="shared" ref="AN10:AN41" si="16">AM10-L10</f>
        <v>304426</v>
      </c>
      <c r="AO10" s="22">
        <f t="shared" ref="AO10:AO41" si="17">AM10/L10</f>
        <v>1.2285063610767706</v>
      </c>
      <c r="AP10" s="20">
        <v>1325289</v>
      </c>
      <c r="AQ10" s="20">
        <f t="shared" ref="AQ10:AQ41" si="18">AP10-M10</f>
        <v>-293848</v>
      </c>
      <c r="AR10" s="22">
        <f t="shared" ref="AR10:AR41" si="19">AP10/M10</f>
        <v>0.81851566606161186</v>
      </c>
      <c r="AS10" s="25">
        <f t="shared" ref="AS10:AS41" si="20">AG10+AJ10+AM10+AP10</f>
        <v>8918012</v>
      </c>
      <c r="AT10" s="25">
        <f>AS10-N10</f>
        <v>686070</v>
      </c>
      <c r="AU10" s="26">
        <f>AS10/N10</f>
        <v>1.0833424239383611</v>
      </c>
      <c r="AV10" s="20">
        <v>1127022</v>
      </c>
      <c r="AW10" s="20">
        <f t="shared" ref="AW10:AW41" si="21">AV10-O10</f>
        <v>-356447</v>
      </c>
      <c r="AX10" s="22">
        <f t="shared" ref="AX10:AX41" si="22">AV10/O10</f>
        <v>0.75972062779876093</v>
      </c>
      <c r="AY10" s="20">
        <v>1308347</v>
      </c>
      <c r="AZ10" s="20">
        <f t="shared" ref="AZ10:AZ41" si="23">AY10-P10</f>
        <v>-298623</v>
      </c>
      <c r="BA10" s="22">
        <f t="shared" ref="BA10:BA41" si="24">AY10/P10</f>
        <v>0.81417014630017981</v>
      </c>
      <c r="BB10" s="20">
        <v>1494470</v>
      </c>
      <c r="BC10" s="20">
        <f t="shared" ref="BC10:BC41" si="25">BB10-Q10</f>
        <v>-9176</v>
      </c>
      <c r="BD10" s="27">
        <f t="shared" ref="BD10:BD41" si="26">BB10/Q10</f>
        <v>0.99389749981046072</v>
      </c>
      <c r="BE10" s="25">
        <f t="shared" ref="BE10:BE41" si="27">AS10+AV10+AY10+BB10</f>
        <v>12847851</v>
      </c>
      <c r="BF10" s="25">
        <f t="shared" ref="BF10:BF41" si="28">BE10-R10</f>
        <v>21824</v>
      </c>
      <c r="BG10" s="26">
        <f t="shared" ref="BG10:BG41" si="29">BE10/R10</f>
        <v>1.001701540157369</v>
      </c>
      <c r="BH10" s="20">
        <v>1207488</v>
      </c>
      <c r="BI10" s="20">
        <f t="shared" ref="BI10:BI41" si="30">BH10-S10</f>
        <v>-237277</v>
      </c>
      <c r="BJ10" s="22">
        <f t="shared" ref="BJ10:BJ41" si="31">BH10/S10</f>
        <v>0.83576775461753294</v>
      </c>
      <c r="BK10" s="20">
        <v>1442571</v>
      </c>
      <c r="BL10" s="20">
        <f t="shared" ref="BL10:BL41" si="32">BK10-T10</f>
        <v>-169862</v>
      </c>
      <c r="BM10" s="22">
        <f t="shared" ref="BM10:BM41" si="33">BK10/T10</f>
        <v>0.89465484767429093</v>
      </c>
      <c r="BN10" s="20">
        <v>1384503</v>
      </c>
      <c r="BO10" s="20">
        <f t="shared" ref="BO10:BO41" si="34">BN10-U10</f>
        <v>-500895</v>
      </c>
      <c r="BP10" s="27">
        <f t="shared" ref="BP10:BP41" si="35">BN10/U10</f>
        <v>0.73432930341498193</v>
      </c>
      <c r="BQ10" s="47">
        <f t="shared" ref="BQ10:BQ41" si="36">BE10+BH10+BK10+BN10</f>
        <v>16882413</v>
      </c>
      <c r="BR10" s="25">
        <f>BQ10-V10</f>
        <v>-886210</v>
      </c>
      <c r="BS10" s="26">
        <f>BQ10/V10</f>
        <v>0.95012500405912148</v>
      </c>
      <c r="BT10" s="63">
        <f>BQ10*51/100</f>
        <v>8610030.6300000008</v>
      </c>
      <c r="BU10" s="58">
        <f t="shared" ref="BU10:BU41" si="37">IF(F10=86618101,BQ10*43/100,BQ10*51/100)</f>
        <v>8610030.6300000008</v>
      </c>
      <c r="BV10" s="28">
        <f>BU10-W10</f>
        <v>81091.590000001714</v>
      </c>
      <c r="BW10" s="31">
        <f>BU10/W10</f>
        <v>1.0095078168128169</v>
      </c>
    </row>
    <row r="11" spans="1:75" s="18" customFormat="1" x14ac:dyDescent="0.2">
      <c r="A11" s="34">
        <v>2</v>
      </c>
      <c r="B11" s="34">
        <v>2</v>
      </c>
      <c r="C11" s="34" t="s">
        <v>42</v>
      </c>
      <c r="D11" s="35">
        <v>1012004844</v>
      </c>
      <c r="E11" s="35">
        <v>101201001</v>
      </c>
      <c r="F11" s="55">
        <v>86618101</v>
      </c>
      <c r="G11" s="36">
        <v>248097</v>
      </c>
      <c r="H11" s="36">
        <v>193731</v>
      </c>
      <c r="I11" s="36">
        <v>196056</v>
      </c>
      <c r="J11" s="56">
        <f t="shared" si="0"/>
        <v>637884</v>
      </c>
      <c r="K11" s="36">
        <v>323003</v>
      </c>
      <c r="L11" s="36">
        <v>164933</v>
      </c>
      <c r="M11" s="36">
        <v>104009</v>
      </c>
      <c r="N11" s="56">
        <f t="shared" si="1"/>
        <v>1229829</v>
      </c>
      <c r="O11" s="36">
        <v>219090</v>
      </c>
      <c r="P11" s="36">
        <v>140946</v>
      </c>
      <c r="Q11" s="36">
        <v>160692</v>
      </c>
      <c r="R11" s="56">
        <f t="shared" si="2"/>
        <v>1750557</v>
      </c>
      <c r="S11" s="36">
        <v>300960</v>
      </c>
      <c r="T11" s="36">
        <v>322114</v>
      </c>
      <c r="U11" s="36">
        <v>407231</v>
      </c>
      <c r="V11" s="57">
        <f t="shared" si="3"/>
        <v>2780862</v>
      </c>
      <c r="W11" s="37">
        <f t="shared" si="4"/>
        <v>1112344.8</v>
      </c>
      <c r="X11" s="20">
        <v>419071</v>
      </c>
      <c r="Y11" s="20">
        <f t="shared" si="5"/>
        <v>170974</v>
      </c>
      <c r="Z11" s="22">
        <f t="shared" si="6"/>
        <v>1.6891417469779966</v>
      </c>
      <c r="AA11" s="20">
        <v>443780</v>
      </c>
      <c r="AB11" s="20">
        <f t="shared" si="7"/>
        <v>250049</v>
      </c>
      <c r="AC11" s="22">
        <f t="shared" si="8"/>
        <v>2.2907020559435507</v>
      </c>
      <c r="AD11" s="20">
        <v>100000</v>
      </c>
      <c r="AE11" s="20">
        <f t="shared" si="9"/>
        <v>-96056</v>
      </c>
      <c r="AF11" s="22">
        <f t="shared" si="10"/>
        <v>0.51005835067531724</v>
      </c>
      <c r="AG11" s="23">
        <f t="shared" si="11"/>
        <v>962851</v>
      </c>
      <c r="AH11" s="23">
        <f t="shared" si="12"/>
        <v>324967</v>
      </c>
      <c r="AI11" s="24">
        <f t="shared" si="13"/>
        <v>1.5094452909933467</v>
      </c>
      <c r="AJ11" s="20">
        <v>965805</v>
      </c>
      <c r="AK11" s="20">
        <f t="shared" si="14"/>
        <v>642802</v>
      </c>
      <c r="AL11" s="22">
        <f t="shared" si="15"/>
        <v>2.9900805874868035</v>
      </c>
      <c r="AM11" s="20">
        <v>4342.72</v>
      </c>
      <c r="AN11" s="20">
        <f t="shared" si="16"/>
        <v>-160590.28</v>
      </c>
      <c r="AO11" s="22">
        <f t="shared" si="17"/>
        <v>2.6330206811250631E-2</v>
      </c>
      <c r="AP11" s="20">
        <v>1334288.52</v>
      </c>
      <c r="AQ11" s="20">
        <f t="shared" si="18"/>
        <v>1230279.52</v>
      </c>
      <c r="AR11" s="22">
        <f t="shared" si="19"/>
        <v>12.828587141497371</v>
      </c>
      <c r="AS11" s="25">
        <f t="shared" si="20"/>
        <v>3267287.24</v>
      </c>
      <c r="AT11" s="25">
        <f>AS11-N11</f>
        <v>2037458.2400000002</v>
      </c>
      <c r="AU11" s="26">
        <f>AS11/N11</f>
        <v>2.6567004355890131</v>
      </c>
      <c r="AV11" s="20">
        <v>591668.5</v>
      </c>
      <c r="AW11" s="20">
        <f t="shared" si="21"/>
        <v>372578.5</v>
      </c>
      <c r="AX11" s="22">
        <f t="shared" si="22"/>
        <v>2.7005728239536264</v>
      </c>
      <c r="AY11" s="20">
        <v>537996.12</v>
      </c>
      <c r="AZ11" s="20">
        <f t="shared" si="23"/>
        <v>397050.12</v>
      </c>
      <c r="BA11" s="22">
        <f t="shared" si="24"/>
        <v>3.8170371631688731</v>
      </c>
      <c r="BB11" s="20">
        <v>541781</v>
      </c>
      <c r="BC11" s="20">
        <f t="shared" si="25"/>
        <v>381089</v>
      </c>
      <c r="BD11" s="27">
        <f t="shared" si="26"/>
        <v>3.3715492992806113</v>
      </c>
      <c r="BE11" s="25">
        <f t="shared" si="27"/>
        <v>4938732.8600000003</v>
      </c>
      <c r="BF11" s="25">
        <f t="shared" si="28"/>
        <v>3188175.8600000003</v>
      </c>
      <c r="BG11" s="26">
        <f t="shared" si="29"/>
        <v>2.8212351040268899</v>
      </c>
      <c r="BH11" s="20">
        <v>653296</v>
      </c>
      <c r="BI11" s="20">
        <f t="shared" si="30"/>
        <v>352336</v>
      </c>
      <c r="BJ11" s="27">
        <f t="shared" si="31"/>
        <v>2.1707070707070706</v>
      </c>
      <c r="BK11" s="20">
        <v>573798.46</v>
      </c>
      <c r="BL11" s="20">
        <f t="shared" si="32"/>
        <v>251684.45999999996</v>
      </c>
      <c r="BM11" s="27">
        <f t="shared" si="33"/>
        <v>1.7813521299912451</v>
      </c>
      <c r="BN11" s="20">
        <v>643531</v>
      </c>
      <c r="BO11" s="20">
        <f t="shared" si="34"/>
        <v>236300</v>
      </c>
      <c r="BP11" s="27">
        <f t="shared" si="35"/>
        <v>1.5802603436378861</v>
      </c>
      <c r="BQ11" s="47">
        <f t="shared" si="36"/>
        <v>6809358.3200000003</v>
      </c>
      <c r="BR11" s="25">
        <f>BQ11-V11</f>
        <v>4028496.3200000003</v>
      </c>
      <c r="BS11" s="42">
        <f>BQ11/V11</f>
        <v>2.4486502098989451</v>
      </c>
      <c r="BT11" s="64">
        <f t="shared" ref="BT11:BT16" si="38">BQ11*43/100</f>
        <v>2928024.0776</v>
      </c>
      <c r="BU11" s="58">
        <f t="shared" si="37"/>
        <v>2928024.0776</v>
      </c>
      <c r="BV11" s="28">
        <f>BU11-W11</f>
        <v>1815679.2775999999</v>
      </c>
      <c r="BW11" s="31">
        <f>BU11/W11</f>
        <v>2.6322989756413659</v>
      </c>
    </row>
    <row r="12" spans="1:75" x14ac:dyDescent="0.2">
      <c r="A12" s="19">
        <v>6</v>
      </c>
      <c r="B12" s="34">
        <v>3</v>
      </c>
      <c r="C12" s="19" t="s">
        <v>46</v>
      </c>
      <c r="D12" s="4">
        <v>1007012092</v>
      </c>
      <c r="E12" s="4">
        <v>100701001</v>
      </c>
      <c r="F12" s="4">
        <v>86618101</v>
      </c>
      <c r="G12" s="20">
        <v>261487.87</v>
      </c>
      <c r="H12" s="20"/>
      <c r="I12" s="20"/>
      <c r="J12" s="21">
        <f t="shared" si="0"/>
        <v>261487.87</v>
      </c>
      <c r="K12" s="20"/>
      <c r="L12" s="20">
        <v>0</v>
      </c>
      <c r="M12" s="20">
        <v>0</v>
      </c>
      <c r="N12" s="21">
        <f t="shared" si="1"/>
        <v>261487.87</v>
      </c>
      <c r="O12" s="20">
        <v>0</v>
      </c>
      <c r="P12" s="20">
        <v>0</v>
      </c>
      <c r="Q12" s="20">
        <v>0</v>
      </c>
      <c r="R12" s="21">
        <f t="shared" si="2"/>
        <v>261487.87</v>
      </c>
      <c r="S12" s="20">
        <v>486441</v>
      </c>
      <c r="T12" s="20">
        <v>0</v>
      </c>
      <c r="U12" s="20">
        <v>0</v>
      </c>
      <c r="V12" s="21">
        <f t="shared" si="3"/>
        <v>747928.87</v>
      </c>
      <c r="W12" s="28">
        <f t="shared" si="4"/>
        <v>299171.54800000001</v>
      </c>
      <c r="X12" s="20">
        <v>836869</v>
      </c>
      <c r="Y12" s="20">
        <f t="shared" si="5"/>
        <v>575381.13</v>
      </c>
      <c r="Z12" s="22">
        <f t="shared" si="6"/>
        <v>3.2004123174050099</v>
      </c>
      <c r="AA12" s="20">
        <v>100000</v>
      </c>
      <c r="AB12" s="20">
        <f t="shared" si="7"/>
        <v>100000</v>
      </c>
      <c r="AC12" s="22" t="e">
        <f t="shared" si="8"/>
        <v>#DIV/0!</v>
      </c>
      <c r="AD12" s="20">
        <v>0</v>
      </c>
      <c r="AE12" s="20">
        <f t="shared" si="9"/>
        <v>0</v>
      </c>
      <c r="AF12" s="22" t="e">
        <f t="shared" si="10"/>
        <v>#DIV/0!</v>
      </c>
      <c r="AG12" s="23">
        <f t="shared" si="11"/>
        <v>936869</v>
      </c>
      <c r="AH12" s="23">
        <f t="shared" si="12"/>
        <v>675381.13</v>
      </c>
      <c r="AI12" s="24">
        <f t="shared" si="13"/>
        <v>3.582839234569466</v>
      </c>
      <c r="AJ12" s="20">
        <v>1072825</v>
      </c>
      <c r="AK12" s="20">
        <f t="shared" si="14"/>
        <v>1072825</v>
      </c>
      <c r="AL12" s="22" t="e">
        <f t="shared" si="15"/>
        <v>#DIV/0!</v>
      </c>
      <c r="AM12" s="20">
        <v>76808.47</v>
      </c>
      <c r="AN12" s="20">
        <f t="shared" si="16"/>
        <v>76808.47</v>
      </c>
      <c r="AO12" s="22" t="e">
        <f t="shared" si="17"/>
        <v>#DIV/0!</v>
      </c>
      <c r="AP12" s="20">
        <v>2588540.79</v>
      </c>
      <c r="AQ12" s="20">
        <f t="shared" si="18"/>
        <v>2588540.79</v>
      </c>
      <c r="AR12" s="22" t="e">
        <f t="shared" si="19"/>
        <v>#DIV/0!</v>
      </c>
      <c r="AS12" s="25">
        <f t="shared" si="20"/>
        <v>4675043.26</v>
      </c>
      <c r="AT12" s="25">
        <f>AS12-N12</f>
        <v>4413555.3899999997</v>
      </c>
      <c r="AU12" s="26">
        <f>AS12/N12</f>
        <v>17.878623815322676</v>
      </c>
      <c r="AV12" s="20">
        <v>779356.29</v>
      </c>
      <c r="AW12" s="20">
        <f t="shared" si="21"/>
        <v>779356.29</v>
      </c>
      <c r="AX12" s="22" t="e">
        <f t="shared" si="22"/>
        <v>#DIV/0!</v>
      </c>
      <c r="AY12" s="20">
        <v>354520.65</v>
      </c>
      <c r="AZ12" s="20">
        <f t="shared" si="23"/>
        <v>354520.65</v>
      </c>
      <c r="BA12" s="22" t="e">
        <f t="shared" si="24"/>
        <v>#DIV/0!</v>
      </c>
      <c r="BB12" s="20">
        <v>333846.64</v>
      </c>
      <c r="BC12" s="20">
        <f t="shared" si="25"/>
        <v>333846.64</v>
      </c>
      <c r="BD12" s="27" t="e">
        <f t="shared" si="26"/>
        <v>#DIV/0!</v>
      </c>
      <c r="BE12" s="25">
        <f t="shared" si="27"/>
        <v>6142766.8399999999</v>
      </c>
      <c r="BF12" s="25">
        <f t="shared" si="28"/>
        <v>5881278.9699999997</v>
      </c>
      <c r="BG12" s="26">
        <f t="shared" si="29"/>
        <v>23.491593854812461</v>
      </c>
      <c r="BH12" s="20">
        <v>336437</v>
      </c>
      <c r="BI12" s="20">
        <f t="shared" si="30"/>
        <v>-150004</v>
      </c>
      <c r="BJ12" s="27">
        <f t="shared" si="31"/>
        <v>0.69162961181314897</v>
      </c>
      <c r="BK12" s="20">
        <v>0</v>
      </c>
      <c r="BL12" s="20">
        <f t="shared" si="32"/>
        <v>0</v>
      </c>
      <c r="BM12" s="27" t="e">
        <f t="shared" si="33"/>
        <v>#DIV/0!</v>
      </c>
      <c r="BN12" s="20">
        <v>325414.32</v>
      </c>
      <c r="BO12" s="20">
        <f t="shared" si="34"/>
        <v>325414.32</v>
      </c>
      <c r="BP12" s="27" t="e">
        <f t="shared" si="35"/>
        <v>#DIV/0!</v>
      </c>
      <c r="BQ12" s="47">
        <f t="shared" si="36"/>
        <v>6804618.1600000001</v>
      </c>
      <c r="BR12" s="25">
        <f>BQ12-V12</f>
        <v>6056689.29</v>
      </c>
      <c r="BS12" s="42">
        <f>BQ12/V12</f>
        <v>9.0979482581010682</v>
      </c>
      <c r="BT12" s="62">
        <f t="shared" si="38"/>
        <v>2925985.8087999998</v>
      </c>
      <c r="BU12" s="49">
        <f t="shared" si="37"/>
        <v>2925985.8087999998</v>
      </c>
      <c r="BV12" s="28">
        <f>BU12-W12</f>
        <v>2626814.2607999998</v>
      </c>
      <c r="BW12" s="31">
        <f>BU12/W12</f>
        <v>9.780294377458647</v>
      </c>
    </row>
    <row r="13" spans="1:75" x14ac:dyDescent="0.2">
      <c r="A13" s="19">
        <v>8</v>
      </c>
      <c r="B13" s="34">
        <v>4</v>
      </c>
      <c r="C13" s="19" t="s">
        <v>48</v>
      </c>
      <c r="D13" s="4">
        <v>1012012108</v>
      </c>
      <c r="E13" s="4">
        <v>101201001</v>
      </c>
      <c r="F13" s="4">
        <v>86618101</v>
      </c>
      <c r="G13" s="20"/>
      <c r="H13" s="20"/>
      <c r="I13" s="20"/>
      <c r="J13" s="21">
        <f t="shared" si="0"/>
        <v>0</v>
      </c>
      <c r="K13" s="20"/>
      <c r="L13" s="20">
        <v>0</v>
      </c>
      <c r="M13" s="20">
        <v>964243</v>
      </c>
      <c r="N13" s="21">
        <f t="shared" si="1"/>
        <v>964243</v>
      </c>
      <c r="O13" s="20">
        <v>482988</v>
      </c>
      <c r="P13" s="20">
        <v>485017</v>
      </c>
      <c r="Q13" s="20">
        <v>970258</v>
      </c>
      <c r="R13" s="21">
        <f t="shared" si="2"/>
        <v>2902506</v>
      </c>
      <c r="S13" s="20">
        <v>486886</v>
      </c>
      <c r="T13" s="20">
        <v>12314</v>
      </c>
      <c r="U13" s="20">
        <v>1086173</v>
      </c>
      <c r="V13" s="21">
        <f t="shared" si="3"/>
        <v>4487879</v>
      </c>
      <c r="W13" s="28">
        <f t="shared" si="4"/>
        <v>1795151.6</v>
      </c>
      <c r="X13" s="20">
        <v>456377</v>
      </c>
      <c r="Y13" s="20">
        <f t="shared" si="5"/>
        <v>456377</v>
      </c>
      <c r="Z13" s="22" t="e">
        <f t="shared" si="6"/>
        <v>#DIV/0!</v>
      </c>
      <c r="AA13" s="20">
        <v>477658</v>
      </c>
      <c r="AB13" s="20">
        <f t="shared" si="7"/>
        <v>477658</v>
      </c>
      <c r="AC13" s="22" t="e">
        <f t="shared" si="8"/>
        <v>#DIV/0!</v>
      </c>
      <c r="AD13" s="20">
        <v>468190</v>
      </c>
      <c r="AE13" s="20">
        <f t="shared" si="9"/>
        <v>468190</v>
      </c>
      <c r="AF13" s="22" t="e">
        <f t="shared" si="10"/>
        <v>#DIV/0!</v>
      </c>
      <c r="AG13" s="23">
        <f t="shared" si="11"/>
        <v>1402225</v>
      </c>
      <c r="AH13" s="23">
        <f t="shared" si="12"/>
        <v>1402225</v>
      </c>
      <c r="AI13" s="24" t="e">
        <f t="shared" si="13"/>
        <v>#DIV/0!</v>
      </c>
      <c r="AJ13" s="20">
        <v>493558</v>
      </c>
      <c r="AK13" s="20">
        <f t="shared" si="14"/>
        <v>493558</v>
      </c>
      <c r="AL13" s="22" t="e">
        <f t="shared" si="15"/>
        <v>#DIV/0!</v>
      </c>
      <c r="AM13" s="20">
        <v>534589</v>
      </c>
      <c r="AN13" s="20">
        <f t="shared" si="16"/>
        <v>534589</v>
      </c>
      <c r="AO13" s="22" t="e">
        <f t="shared" si="17"/>
        <v>#DIV/0!</v>
      </c>
      <c r="AP13" s="20">
        <v>515235</v>
      </c>
      <c r="AQ13" s="20">
        <f t="shared" si="18"/>
        <v>-449008</v>
      </c>
      <c r="AR13" s="22">
        <f t="shared" si="19"/>
        <v>0.53434144712484299</v>
      </c>
      <c r="AS13" s="25">
        <f t="shared" si="20"/>
        <v>2945607</v>
      </c>
      <c r="AT13" s="25">
        <f>AS13-(N13+N14)</f>
        <v>1981364</v>
      </c>
      <c r="AU13" s="26">
        <f>AS13/(N13+N14)</f>
        <v>3.0548388736034382</v>
      </c>
      <c r="AV13" s="20">
        <v>539500</v>
      </c>
      <c r="AW13" s="20">
        <f t="shared" si="21"/>
        <v>56512</v>
      </c>
      <c r="AX13" s="22">
        <f t="shared" si="22"/>
        <v>1.1170049773493338</v>
      </c>
      <c r="AY13" s="20">
        <v>525024</v>
      </c>
      <c r="AZ13" s="20">
        <f t="shared" si="23"/>
        <v>40007</v>
      </c>
      <c r="BA13" s="22">
        <f t="shared" si="24"/>
        <v>1.0824857685400717</v>
      </c>
      <c r="BB13" s="20">
        <v>528553</v>
      </c>
      <c r="BC13" s="20">
        <f t="shared" si="25"/>
        <v>-441705</v>
      </c>
      <c r="BD13" s="27">
        <f t="shared" si="26"/>
        <v>0.54475510637376867</v>
      </c>
      <c r="BE13" s="25">
        <f t="shared" si="27"/>
        <v>4538684</v>
      </c>
      <c r="BF13" s="25">
        <f t="shared" si="28"/>
        <v>1636178</v>
      </c>
      <c r="BG13" s="26">
        <f t="shared" si="29"/>
        <v>1.5637121852633551</v>
      </c>
      <c r="BH13" s="20">
        <v>537141</v>
      </c>
      <c r="BI13" s="20">
        <f t="shared" si="30"/>
        <v>50255</v>
      </c>
      <c r="BJ13" s="27">
        <f t="shared" si="31"/>
        <v>1.1032171802023472</v>
      </c>
      <c r="BK13" s="20">
        <v>520718.1</v>
      </c>
      <c r="BL13" s="20">
        <f t="shared" si="32"/>
        <v>508404.1</v>
      </c>
      <c r="BM13" s="27">
        <f t="shared" si="33"/>
        <v>42.286673704726326</v>
      </c>
      <c r="BN13" s="20">
        <v>899871</v>
      </c>
      <c r="BO13" s="20">
        <f t="shared" si="34"/>
        <v>-186302</v>
      </c>
      <c r="BP13" s="27">
        <f t="shared" si="35"/>
        <v>0.82847852045668602</v>
      </c>
      <c r="BQ13" s="47">
        <f t="shared" si="36"/>
        <v>6496414.0999999996</v>
      </c>
      <c r="BR13" s="25">
        <f>BQ13-V13-V14</f>
        <v>-4096175.9000000004</v>
      </c>
      <c r="BS13" s="42">
        <f>BQ13/(V13+V14)</f>
        <v>0.6132979847232829</v>
      </c>
      <c r="BT13" s="62">
        <f t="shared" si="38"/>
        <v>2793458.0630000001</v>
      </c>
      <c r="BU13" s="49">
        <f t="shared" si="37"/>
        <v>2793458.0630000001</v>
      </c>
      <c r="BV13" s="28">
        <f>BU13-W13-W14</f>
        <v>-1443577.9369999999</v>
      </c>
      <c r="BW13" s="31">
        <f>BU13/(W13+W14)</f>
        <v>0.65929533357752923</v>
      </c>
    </row>
    <row r="14" spans="1:75" x14ac:dyDescent="0.2">
      <c r="A14" s="19">
        <v>3</v>
      </c>
      <c r="B14" s="34">
        <v>5</v>
      </c>
      <c r="C14" s="19" t="s">
        <v>43</v>
      </c>
      <c r="D14" s="4">
        <v>1007003612</v>
      </c>
      <c r="E14" s="4">
        <v>100701001</v>
      </c>
      <c r="F14" s="4">
        <v>86618101</v>
      </c>
      <c r="G14" s="20"/>
      <c r="H14" s="20"/>
      <c r="I14" s="20"/>
      <c r="J14" s="21">
        <f t="shared" si="0"/>
        <v>0</v>
      </c>
      <c r="K14" s="20"/>
      <c r="L14" s="20">
        <v>0</v>
      </c>
      <c r="M14" s="20">
        <v>0</v>
      </c>
      <c r="N14" s="21">
        <f t="shared" si="1"/>
        <v>0</v>
      </c>
      <c r="O14" s="20">
        <v>0</v>
      </c>
      <c r="P14" s="20">
        <v>0</v>
      </c>
      <c r="Q14" s="20">
        <v>0</v>
      </c>
      <c r="R14" s="21">
        <f t="shared" si="2"/>
        <v>0</v>
      </c>
      <c r="S14" s="20">
        <v>9788</v>
      </c>
      <c r="T14" s="20">
        <v>506853</v>
      </c>
      <c r="U14" s="20">
        <v>5588070</v>
      </c>
      <c r="V14" s="21">
        <f t="shared" si="3"/>
        <v>6104711</v>
      </c>
      <c r="W14" s="28">
        <f t="shared" si="4"/>
        <v>2441884.4</v>
      </c>
      <c r="X14" s="20">
        <v>23844</v>
      </c>
      <c r="Y14" s="20">
        <f t="shared" si="5"/>
        <v>23844</v>
      </c>
      <c r="Z14" s="22" t="e">
        <f t="shared" si="6"/>
        <v>#DIV/0!</v>
      </c>
      <c r="AA14" s="20">
        <v>618114</v>
      </c>
      <c r="AB14" s="20">
        <f t="shared" si="7"/>
        <v>618114</v>
      </c>
      <c r="AC14" s="22" t="e">
        <f t="shared" si="8"/>
        <v>#DIV/0!</v>
      </c>
      <c r="AD14" s="20">
        <v>602525</v>
      </c>
      <c r="AE14" s="20">
        <f t="shared" si="9"/>
        <v>602525</v>
      </c>
      <c r="AF14" s="22" t="e">
        <f t="shared" si="10"/>
        <v>#DIV/0!</v>
      </c>
      <c r="AG14" s="23">
        <f t="shared" si="11"/>
        <v>1244483</v>
      </c>
      <c r="AH14" s="23">
        <f t="shared" si="12"/>
        <v>1244483</v>
      </c>
      <c r="AI14" s="24" t="e">
        <f t="shared" si="13"/>
        <v>#DIV/0!</v>
      </c>
      <c r="AJ14" s="20">
        <v>546884</v>
      </c>
      <c r="AK14" s="20">
        <f t="shared" si="14"/>
        <v>546884</v>
      </c>
      <c r="AL14" s="22" t="e">
        <f t="shared" si="15"/>
        <v>#DIV/0!</v>
      </c>
      <c r="AM14" s="20">
        <v>532404</v>
      </c>
      <c r="AN14" s="20">
        <f t="shared" si="16"/>
        <v>532404</v>
      </c>
      <c r="AO14" s="22" t="e">
        <f t="shared" si="17"/>
        <v>#DIV/0!</v>
      </c>
      <c r="AP14" s="20">
        <v>623727</v>
      </c>
      <c r="AQ14" s="20">
        <f t="shared" si="18"/>
        <v>623727</v>
      </c>
      <c r="AR14" s="22" t="e">
        <f t="shared" si="19"/>
        <v>#DIV/0!</v>
      </c>
      <c r="AS14" s="25">
        <f t="shared" si="20"/>
        <v>2947498</v>
      </c>
      <c r="AT14" s="25">
        <f t="shared" ref="AT14:AT45" si="39">AS14-N14</f>
        <v>2947498</v>
      </c>
      <c r="AU14" s="26" t="e">
        <f t="shared" ref="AU14:AU45" si="40">AS14/N14</f>
        <v>#DIV/0!</v>
      </c>
      <c r="AV14" s="20">
        <v>528388</v>
      </c>
      <c r="AW14" s="20">
        <f t="shared" si="21"/>
        <v>528388</v>
      </c>
      <c r="AX14" s="22" t="e">
        <f t="shared" si="22"/>
        <v>#DIV/0!</v>
      </c>
      <c r="AY14" s="20">
        <v>378647</v>
      </c>
      <c r="AZ14" s="20">
        <f t="shared" si="23"/>
        <v>378647</v>
      </c>
      <c r="BA14" s="22" t="e">
        <f t="shared" si="24"/>
        <v>#DIV/0!</v>
      </c>
      <c r="BB14" s="20">
        <v>426110</v>
      </c>
      <c r="BC14" s="20">
        <f t="shared" si="25"/>
        <v>426110</v>
      </c>
      <c r="BD14" s="27" t="e">
        <f t="shared" si="26"/>
        <v>#DIV/0!</v>
      </c>
      <c r="BE14" s="25">
        <f t="shared" si="27"/>
        <v>4280643</v>
      </c>
      <c r="BF14" s="25">
        <f t="shared" si="28"/>
        <v>4280643</v>
      </c>
      <c r="BG14" s="26" t="e">
        <f t="shared" si="29"/>
        <v>#DIV/0!</v>
      </c>
      <c r="BH14" s="20">
        <v>556265</v>
      </c>
      <c r="BI14" s="20">
        <f t="shared" si="30"/>
        <v>546477</v>
      </c>
      <c r="BJ14" s="27">
        <f t="shared" si="31"/>
        <v>56.831324070290151</v>
      </c>
      <c r="BK14" s="20">
        <v>486848</v>
      </c>
      <c r="BL14" s="20">
        <f t="shared" si="32"/>
        <v>-20005</v>
      </c>
      <c r="BM14" s="27">
        <f t="shared" si="33"/>
        <v>0.96053096262624471</v>
      </c>
      <c r="BN14" s="20">
        <v>920117</v>
      </c>
      <c r="BO14" s="20">
        <f t="shared" si="34"/>
        <v>-4667953</v>
      </c>
      <c r="BP14" s="27">
        <f t="shared" si="35"/>
        <v>0.16465738618163336</v>
      </c>
      <c r="BQ14" s="47">
        <f t="shared" si="36"/>
        <v>6243873</v>
      </c>
      <c r="BR14" s="25">
        <f t="shared" ref="BR14:BR45" si="41">BQ14-V14</f>
        <v>139162</v>
      </c>
      <c r="BS14" s="42">
        <f t="shared" ref="BS14:BS45" si="42">BQ14/V14</f>
        <v>1.0227958375097528</v>
      </c>
      <c r="BT14" s="62">
        <f t="shared" si="38"/>
        <v>2684865.39</v>
      </c>
      <c r="BU14" s="49">
        <f t="shared" si="37"/>
        <v>2684865.39</v>
      </c>
      <c r="BV14" s="28">
        <f t="shared" ref="BV14:BV45" si="43">BU14-W14</f>
        <v>242980.99000000022</v>
      </c>
      <c r="BW14" s="31">
        <f t="shared" ref="BW14:BW45" si="44">BU14/W14</f>
        <v>1.0995055253229842</v>
      </c>
    </row>
    <row r="15" spans="1:75" x14ac:dyDescent="0.2">
      <c r="A15" s="19">
        <v>26</v>
      </c>
      <c r="B15" s="34">
        <v>6</v>
      </c>
      <c r="C15" s="19" t="s">
        <v>69</v>
      </c>
      <c r="D15" s="4">
        <v>1012000328</v>
      </c>
      <c r="E15" s="4"/>
      <c r="F15" s="4">
        <v>86618101</v>
      </c>
      <c r="G15" s="20"/>
      <c r="H15" s="20"/>
      <c r="I15" s="20"/>
      <c r="J15" s="21">
        <f t="shared" si="0"/>
        <v>0</v>
      </c>
      <c r="K15" s="28">
        <v>3734709</v>
      </c>
      <c r="L15" s="20">
        <v>0</v>
      </c>
      <c r="M15" s="20">
        <v>0</v>
      </c>
      <c r="N15" s="21">
        <f t="shared" si="1"/>
        <v>3734709</v>
      </c>
      <c r="O15" s="20">
        <v>0</v>
      </c>
      <c r="P15" s="20">
        <v>0</v>
      </c>
      <c r="Q15" s="20">
        <v>0</v>
      </c>
      <c r="R15" s="21">
        <f t="shared" si="2"/>
        <v>3734709</v>
      </c>
      <c r="S15" s="20">
        <v>0</v>
      </c>
      <c r="T15" s="20">
        <v>0</v>
      </c>
      <c r="U15" s="20">
        <v>0</v>
      </c>
      <c r="V15" s="21">
        <f t="shared" si="3"/>
        <v>3734709</v>
      </c>
      <c r="W15" s="28">
        <f t="shared" si="4"/>
        <v>1493883.6</v>
      </c>
      <c r="X15" s="20">
        <v>0</v>
      </c>
      <c r="Y15" s="20">
        <f t="shared" si="5"/>
        <v>0</v>
      </c>
      <c r="Z15" s="22" t="e">
        <f t="shared" si="6"/>
        <v>#DIV/0!</v>
      </c>
      <c r="AA15" s="20">
        <v>920303</v>
      </c>
      <c r="AB15" s="20">
        <f t="shared" si="7"/>
        <v>920303</v>
      </c>
      <c r="AC15" s="22" t="e">
        <f t="shared" si="8"/>
        <v>#DIV/0!</v>
      </c>
      <c r="AD15" s="20">
        <v>1829810</v>
      </c>
      <c r="AE15" s="20">
        <f t="shared" si="9"/>
        <v>1829810</v>
      </c>
      <c r="AF15" s="22" t="e">
        <f t="shared" si="10"/>
        <v>#DIV/0!</v>
      </c>
      <c r="AG15" s="23">
        <f t="shared" si="11"/>
        <v>2750113</v>
      </c>
      <c r="AH15" s="23">
        <f t="shared" si="12"/>
        <v>2750113</v>
      </c>
      <c r="AI15" s="24" t="e">
        <f t="shared" si="13"/>
        <v>#DIV/0!</v>
      </c>
      <c r="AJ15" s="20">
        <v>929305</v>
      </c>
      <c r="AK15" s="20">
        <f t="shared" si="14"/>
        <v>-2805404</v>
      </c>
      <c r="AL15" s="22">
        <f t="shared" si="15"/>
        <v>0.2488292929917699</v>
      </c>
      <c r="AM15" s="20">
        <v>0</v>
      </c>
      <c r="AN15" s="20">
        <f t="shared" si="16"/>
        <v>0</v>
      </c>
      <c r="AO15" s="22" t="e">
        <f t="shared" si="17"/>
        <v>#DIV/0!</v>
      </c>
      <c r="AP15" s="20">
        <v>949647.48</v>
      </c>
      <c r="AQ15" s="20">
        <f t="shared" si="18"/>
        <v>949647.48</v>
      </c>
      <c r="AR15" s="22" t="e">
        <f t="shared" si="19"/>
        <v>#DIV/0!</v>
      </c>
      <c r="AS15" s="25">
        <f t="shared" si="20"/>
        <v>4629065.4800000004</v>
      </c>
      <c r="AT15" s="25">
        <f t="shared" si="39"/>
        <v>894356.48000000045</v>
      </c>
      <c r="AU15" s="26">
        <f t="shared" si="40"/>
        <v>1.2394715304458797</v>
      </c>
      <c r="AV15" s="20">
        <v>4005.18</v>
      </c>
      <c r="AW15" s="20">
        <f t="shared" si="21"/>
        <v>4005.18</v>
      </c>
      <c r="AX15" s="22" t="e">
        <f t="shared" si="22"/>
        <v>#DIV/0!</v>
      </c>
      <c r="AY15" s="20">
        <v>889352.43</v>
      </c>
      <c r="AZ15" s="20">
        <f t="shared" si="23"/>
        <v>889352.43</v>
      </c>
      <c r="BA15" s="22" t="e">
        <f t="shared" si="24"/>
        <v>#DIV/0!</v>
      </c>
      <c r="BB15" s="20">
        <v>0</v>
      </c>
      <c r="BC15" s="20">
        <f t="shared" si="25"/>
        <v>0</v>
      </c>
      <c r="BD15" s="27" t="e">
        <f t="shared" si="26"/>
        <v>#DIV/0!</v>
      </c>
      <c r="BE15" s="25">
        <f t="shared" si="27"/>
        <v>5522423.0899999999</v>
      </c>
      <c r="BF15" s="25">
        <f t="shared" si="28"/>
        <v>1787714.0899999999</v>
      </c>
      <c r="BG15" s="26">
        <f t="shared" si="29"/>
        <v>1.4786756049802006</v>
      </c>
      <c r="BH15" s="20">
        <v>623035</v>
      </c>
      <c r="BI15" s="20">
        <f t="shared" si="30"/>
        <v>623035</v>
      </c>
      <c r="BJ15" s="27" t="e">
        <f t="shared" si="31"/>
        <v>#DIV/0!</v>
      </c>
      <c r="BK15" s="20">
        <v>49668</v>
      </c>
      <c r="BL15" s="20">
        <f t="shared" si="32"/>
        <v>49668</v>
      </c>
      <c r="BM15" s="27" t="e">
        <f t="shared" si="33"/>
        <v>#DIV/0!</v>
      </c>
      <c r="BN15" s="20">
        <v>0</v>
      </c>
      <c r="BO15" s="20">
        <f t="shared" si="34"/>
        <v>0</v>
      </c>
      <c r="BP15" s="27" t="e">
        <f t="shared" si="35"/>
        <v>#DIV/0!</v>
      </c>
      <c r="BQ15" s="47">
        <f t="shared" si="36"/>
        <v>6195126.0899999999</v>
      </c>
      <c r="BR15" s="25">
        <f t="shared" si="41"/>
        <v>2460417.09</v>
      </c>
      <c r="BS15" s="42">
        <f t="shared" si="42"/>
        <v>1.6587975368362033</v>
      </c>
      <c r="BT15" s="62">
        <f t="shared" si="38"/>
        <v>2663904.2187000001</v>
      </c>
      <c r="BU15" s="49">
        <f t="shared" si="37"/>
        <v>2663904.2187000001</v>
      </c>
      <c r="BV15" s="28">
        <f t="shared" si="43"/>
        <v>1170020.6187</v>
      </c>
      <c r="BW15" s="31">
        <f t="shared" si="44"/>
        <v>1.7832073520989185</v>
      </c>
    </row>
    <row r="16" spans="1:75" x14ac:dyDescent="0.2">
      <c r="A16" s="19">
        <v>4</v>
      </c>
      <c r="B16" s="34">
        <v>7</v>
      </c>
      <c r="C16" s="19" t="s">
        <v>44</v>
      </c>
      <c r="D16" s="4">
        <v>7838024362</v>
      </c>
      <c r="E16" s="4">
        <v>101245001</v>
      </c>
      <c r="F16" s="4">
        <v>86618101</v>
      </c>
      <c r="G16" s="20">
        <v>288126</v>
      </c>
      <c r="H16" s="20">
        <v>370822</v>
      </c>
      <c r="I16" s="20">
        <v>354041</v>
      </c>
      <c r="J16" s="21">
        <f t="shared" si="0"/>
        <v>1012989</v>
      </c>
      <c r="K16" s="20">
        <v>331797</v>
      </c>
      <c r="L16" s="20">
        <v>607164</v>
      </c>
      <c r="M16" s="20">
        <v>186737</v>
      </c>
      <c r="N16" s="21">
        <f t="shared" si="1"/>
        <v>2138687</v>
      </c>
      <c r="O16" s="20">
        <v>176400</v>
      </c>
      <c r="P16" s="20">
        <v>167018</v>
      </c>
      <c r="Q16" s="20">
        <v>131709</v>
      </c>
      <c r="R16" s="21">
        <f t="shared" si="2"/>
        <v>2613814</v>
      </c>
      <c r="S16" s="20">
        <v>157208</v>
      </c>
      <c r="T16" s="20">
        <v>312244</v>
      </c>
      <c r="U16" s="20">
        <v>397120</v>
      </c>
      <c r="V16" s="21">
        <f t="shared" si="3"/>
        <v>3480386</v>
      </c>
      <c r="W16" s="28">
        <f t="shared" si="4"/>
        <v>1392154.4</v>
      </c>
      <c r="X16" s="20">
        <v>291585</v>
      </c>
      <c r="Y16" s="20">
        <f t="shared" si="5"/>
        <v>3459</v>
      </c>
      <c r="Z16" s="22">
        <f t="shared" si="6"/>
        <v>1.0120051644072385</v>
      </c>
      <c r="AA16" s="20">
        <v>380991</v>
      </c>
      <c r="AB16" s="20">
        <f t="shared" si="7"/>
        <v>10169</v>
      </c>
      <c r="AC16" s="22">
        <f t="shared" si="8"/>
        <v>1.0274228605638285</v>
      </c>
      <c r="AD16" s="20">
        <v>406250</v>
      </c>
      <c r="AE16" s="20">
        <f t="shared" si="9"/>
        <v>52209</v>
      </c>
      <c r="AF16" s="22">
        <f t="shared" si="10"/>
        <v>1.1474659714552835</v>
      </c>
      <c r="AG16" s="23">
        <f t="shared" si="11"/>
        <v>1078826</v>
      </c>
      <c r="AH16" s="23">
        <f t="shared" si="12"/>
        <v>65837</v>
      </c>
      <c r="AI16" s="24">
        <f t="shared" si="13"/>
        <v>1.0649928084115425</v>
      </c>
      <c r="AJ16" s="20">
        <v>307737</v>
      </c>
      <c r="AK16" s="20">
        <f t="shared" si="14"/>
        <v>-24060</v>
      </c>
      <c r="AL16" s="22">
        <f t="shared" si="15"/>
        <v>0.92748578196909559</v>
      </c>
      <c r="AM16" s="20">
        <v>628951</v>
      </c>
      <c r="AN16" s="20">
        <f t="shared" si="16"/>
        <v>21787</v>
      </c>
      <c r="AO16" s="22">
        <f t="shared" si="17"/>
        <v>1.035883221007833</v>
      </c>
      <c r="AP16" s="20">
        <v>239944</v>
      </c>
      <c r="AQ16" s="20">
        <f t="shared" si="18"/>
        <v>53207</v>
      </c>
      <c r="AR16" s="22">
        <f t="shared" si="19"/>
        <v>1.284930142392777</v>
      </c>
      <c r="AS16" s="25">
        <f t="shared" si="20"/>
        <v>2255458</v>
      </c>
      <c r="AT16" s="25">
        <f t="shared" si="39"/>
        <v>116771</v>
      </c>
      <c r="AU16" s="26">
        <f t="shared" si="40"/>
        <v>1.0545993873811361</v>
      </c>
      <c r="AV16" s="20">
        <v>260419.01</v>
      </c>
      <c r="AW16" s="20">
        <f t="shared" si="21"/>
        <v>84019.010000000009</v>
      </c>
      <c r="AX16" s="22">
        <f t="shared" si="22"/>
        <v>1.4762982426303854</v>
      </c>
      <c r="AY16" s="20">
        <v>175864</v>
      </c>
      <c r="AZ16" s="20">
        <f t="shared" si="23"/>
        <v>8846</v>
      </c>
      <c r="BA16" s="22">
        <f t="shared" si="24"/>
        <v>1.0529643511477804</v>
      </c>
      <c r="BB16" s="20">
        <v>154613</v>
      </c>
      <c r="BC16" s="20">
        <f t="shared" si="25"/>
        <v>22904</v>
      </c>
      <c r="BD16" s="27">
        <f t="shared" si="26"/>
        <v>1.1738985187041129</v>
      </c>
      <c r="BE16" s="25">
        <f t="shared" si="27"/>
        <v>2846354.01</v>
      </c>
      <c r="BF16" s="25">
        <f t="shared" si="28"/>
        <v>232540.00999999978</v>
      </c>
      <c r="BG16" s="26">
        <f t="shared" si="29"/>
        <v>1.0889657833342388</v>
      </c>
      <c r="BH16" s="20">
        <v>213004.74</v>
      </c>
      <c r="BI16" s="20">
        <f t="shared" si="30"/>
        <v>55796.739999999991</v>
      </c>
      <c r="BJ16" s="27">
        <f t="shared" si="31"/>
        <v>1.3549230319067731</v>
      </c>
      <c r="BK16" s="20">
        <v>343071</v>
      </c>
      <c r="BL16" s="20">
        <f t="shared" si="32"/>
        <v>30827</v>
      </c>
      <c r="BM16" s="27">
        <f t="shared" si="33"/>
        <v>1.0987272773856342</v>
      </c>
      <c r="BN16" s="20">
        <v>392945.37</v>
      </c>
      <c r="BO16" s="20">
        <f t="shared" si="34"/>
        <v>-4174.6300000000047</v>
      </c>
      <c r="BP16" s="27">
        <f t="shared" si="35"/>
        <v>0.9894877367042707</v>
      </c>
      <c r="BQ16" s="47">
        <f t="shared" si="36"/>
        <v>3795375.12</v>
      </c>
      <c r="BR16" s="25">
        <f t="shared" si="41"/>
        <v>314989.12000000011</v>
      </c>
      <c r="BS16" s="42">
        <f t="shared" si="42"/>
        <v>1.0905040762719997</v>
      </c>
      <c r="BT16" s="62">
        <f t="shared" si="38"/>
        <v>1632011.3015999999</v>
      </c>
      <c r="BU16" s="49">
        <f t="shared" si="37"/>
        <v>1632011.3015999999</v>
      </c>
      <c r="BV16" s="28">
        <f t="shared" si="43"/>
        <v>239856.90159999998</v>
      </c>
      <c r="BW16" s="31">
        <f t="shared" si="44"/>
        <v>1.1722918819923998</v>
      </c>
    </row>
    <row r="17" spans="1:75" x14ac:dyDescent="0.2">
      <c r="A17" s="19">
        <v>57</v>
      </c>
      <c r="B17" s="34">
        <v>8</v>
      </c>
      <c r="C17" s="19" t="s">
        <v>114</v>
      </c>
      <c r="D17" s="4">
        <v>7813341546</v>
      </c>
      <c r="E17" s="4">
        <v>101202001</v>
      </c>
      <c r="F17" s="4">
        <v>86618411</v>
      </c>
      <c r="G17" s="20">
        <v>7770</v>
      </c>
      <c r="H17" s="20">
        <v>250261</v>
      </c>
      <c r="I17" s="20">
        <v>185199</v>
      </c>
      <c r="J17" s="21">
        <f t="shared" si="0"/>
        <v>443230</v>
      </c>
      <c r="K17" s="28">
        <v>189537</v>
      </c>
      <c r="L17" s="20">
        <v>236432</v>
      </c>
      <c r="M17" s="20">
        <v>216174</v>
      </c>
      <c r="N17" s="21">
        <f t="shared" si="1"/>
        <v>1085373</v>
      </c>
      <c r="O17" s="20">
        <v>250960</v>
      </c>
      <c r="P17" s="20">
        <v>288294</v>
      </c>
      <c r="Q17" s="20">
        <v>216111</v>
      </c>
      <c r="R17" s="21">
        <f t="shared" si="2"/>
        <v>1840738</v>
      </c>
      <c r="S17" s="20">
        <v>172293</v>
      </c>
      <c r="T17" s="20">
        <v>246347</v>
      </c>
      <c r="U17" s="20">
        <v>446832</v>
      </c>
      <c r="V17" s="21">
        <f t="shared" si="3"/>
        <v>2706210</v>
      </c>
      <c r="W17" s="28">
        <f t="shared" si="4"/>
        <v>1298980.8</v>
      </c>
      <c r="X17" s="20">
        <v>186114</v>
      </c>
      <c r="Y17" s="20">
        <f t="shared" si="5"/>
        <v>178344</v>
      </c>
      <c r="Z17" s="22">
        <f t="shared" si="6"/>
        <v>23.952895752895753</v>
      </c>
      <c r="AA17" s="20">
        <v>278514</v>
      </c>
      <c r="AB17" s="20">
        <f t="shared" si="7"/>
        <v>28253</v>
      </c>
      <c r="AC17" s="22">
        <f t="shared" si="8"/>
        <v>1.1128941385193858</v>
      </c>
      <c r="AD17" s="20">
        <v>197599</v>
      </c>
      <c r="AE17" s="20">
        <f t="shared" si="9"/>
        <v>12400</v>
      </c>
      <c r="AF17" s="22">
        <f t="shared" si="10"/>
        <v>1.0669550051566152</v>
      </c>
      <c r="AG17" s="23">
        <f t="shared" si="11"/>
        <v>662227</v>
      </c>
      <c r="AH17" s="23">
        <f t="shared" si="12"/>
        <v>218997</v>
      </c>
      <c r="AI17" s="24">
        <f t="shared" si="13"/>
        <v>1.494093360106491</v>
      </c>
      <c r="AJ17" s="20">
        <v>214897</v>
      </c>
      <c r="AK17" s="20">
        <f t="shared" si="14"/>
        <v>25360</v>
      </c>
      <c r="AL17" s="22">
        <f t="shared" si="15"/>
        <v>1.1337997330336558</v>
      </c>
      <c r="AM17" s="20">
        <v>202595</v>
      </c>
      <c r="AN17" s="20">
        <f t="shared" si="16"/>
        <v>-33837</v>
      </c>
      <c r="AO17" s="22">
        <f t="shared" si="17"/>
        <v>0.85688485484198418</v>
      </c>
      <c r="AP17" s="20">
        <v>210495</v>
      </c>
      <c r="AQ17" s="20">
        <f t="shared" si="18"/>
        <v>-5679</v>
      </c>
      <c r="AR17" s="22">
        <f t="shared" si="19"/>
        <v>0.97372949568403233</v>
      </c>
      <c r="AS17" s="25">
        <f t="shared" si="20"/>
        <v>1290214</v>
      </c>
      <c r="AT17" s="25">
        <f t="shared" si="39"/>
        <v>204841</v>
      </c>
      <c r="AU17" s="26">
        <f t="shared" si="40"/>
        <v>1.1887286674719197</v>
      </c>
      <c r="AV17" s="20">
        <v>223566</v>
      </c>
      <c r="AW17" s="20">
        <f t="shared" si="21"/>
        <v>-27394</v>
      </c>
      <c r="AX17" s="22">
        <f t="shared" si="22"/>
        <v>0.89084316225693339</v>
      </c>
      <c r="AY17" s="20">
        <v>303716</v>
      </c>
      <c r="AZ17" s="20">
        <f t="shared" si="23"/>
        <v>15422</v>
      </c>
      <c r="BA17" s="22">
        <f t="shared" si="24"/>
        <v>1.0534940026500725</v>
      </c>
      <c r="BB17" s="20">
        <v>253104</v>
      </c>
      <c r="BC17" s="20">
        <f t="shared" si="25"/>
        <v>36993</v>
      </c>
      <c r="BD17" s="27">
        <f t="shared" si="26"/>
        <v>1.1711759234837653</v>
      </c>
      <c r="BE17" s="25">
        <f t="shared" si="27"/>
        <v>2070600</v>
      </c>
      <c r="BF17" s="25">
        <f t="shared" si="28"/>
        <v>229862</v>
      </c>
      <c r="BG17" s="26">
        <f t="shared" si="29"/>
        <v>1.1248749143006773</v>
      </c>
      <c r="BH17" s="20">
        <v>254998</v>
      </c>
      <c r="BI17" s="20">
        <f t="shared" si="30"/>
        <v>82705</v>
      </c>
      <c r="BJ17" s="27">
        <f t="shared" si="31"/>
        <v>1.4800253057291939</v>
      </c>
      <c r="BK17" s="20">
        <v>254901</v>
      </c>
      <c r="BL17" s="20">
        <f t="shared" si="32"/>
        <v>8554</v>
      </c>
      <c r="BM17" s="27">
        <f t="shared" si="33"/>
        <v>1.0347233779993261</v>
      </c>
      <c r="BN17" s="20">
        <v>556799</v>
      </c>
      <c r="BO17" s="20">
        <f t="shared" si="34"/>
        <v>109967</v>
      </c>
      <c r="BP17" s="27">
        <f t="shared" si="35"/>
        <v>1.2461036810255308</v>
      </c>
      <c r="BQ17" s="47">
        <f t="shared" si="36"/>
        <v>3137298</v>
      </c>
      <c r="BR17" s="25">
        <f t="shared" si="41"/>
        <v>431088</v>
      </c>
      <c r="BS17" s="42">
        <f t="shared" si="42"/>
        <v>1.1592958417861141</v>
      </c>
      <c r="BT17" s="62">
        <f>BQ17*51/100</f>
        <v>1600021.98</v>
      </c>
      <c r="BU17" s="49">
        <f t="shared" si="37"/>
        <v>1600021.98</v>
      </c>
      <c r="BV17" s="28">
        <f t="shared" si="43"/>
        <v>301041.17999999993</v>
      </c>
      <c r="BW17" s="31">
        <f t="shared" si="44"/>
        <v>1.2317518318977463</v>
      </c>
    </row>
    <row r="18" spans="1:75" x14ac:dyDescent="0.2">
      <c r="A18" s="19">
        <v>5</v>
      </c>
      <c r="B18" s="34">
        <v>9</v>
      </c>
      <c r="C18" s="19" t="s">
        <v>45</v>
      </c>
      <c r="D18" s="4">
        <v>1012008655</v>
      </c>
      <c r="E18" s="4">
        <v>101201001</v>
      </c>
      <c r="F18" s="4">
        <v>86618101</v>
      </c>
      <c r="G18" s="20"/>
      <c r="H18" s="20">
        <v>15390</v>
      </c>
      <c r="I18" s="20">
        <v>1029225</v>
      </c>
      <c r="J18" s="21">
        <f t="shared" si="0"/>
        <v>1044615</v>
      </c>
      <c r="K18" s="20">
        <v>802100</v>
      </c>
      <c r="L18" s="20">
        <v>683079</v>
      </c>
      <c r="M18" s="20">
        <v>810680</v>
      </c>
      <c r="N18" s="21">
        <f t="shared" si="1"/>
        <v>3340474</v>
      </c>
      <c r="O18" s="20">
        <v>413530</v>
      </c>
      <c r="P18" s="20">
        <v>795860</v>
      </c>
      <c r="Q18" s="20">
        <v>806000</v>
      </c>
      <c r="R18" s="21">
        <f t="shared" si="2"/>
        <v>5355864</v>
      </c>
      <c r="S18" s="20">
        <v>597610</v>
      </c>
      <c r="T18" s="20">
        <v>183300</v>
      </c>
      <c r="U18" s="20">
        <v>456320</v>
      </c>
      <c r="V18" s="21">
        <f t="shared" si="3"/>
        <v>6593094</v>
      </c>
      <c r="W18" s="28">
        <f t="shared" si="4"/>
        <v>2637237.6</v>
      </c>
      <c r="X18" s="20">
        <v>306130</v>
      </c>
      <c r="Y18" s="20">
        <f t="shared" si="5"/>
        <v>306130</v>
      </c>
      <c r="Z18" s="22" t="e">
        <f t="shared" si="6"/>
        <v>#DIV/0!</v>
      </c>
      <c r="AA18" s="20">
        <v>685360</v>
      </c>
      <c r="AB18" s="20">
        <f t="shared" si="7"/>
        <v>669970</v>
      </c>
      <c r="AC18" s="22">
        <f t="shared" si="8"/>
        <v>44.532813515269659</v>
      </c>
      <c r="AD18" s="20">
        <v>84752</v>
      </c>
      <c r="AE18" s="20">
        <f t="shared" si="9"/>
        <v>-944473</v>
      </c>
      <c r="AF18" s="22">
        <f t="shared" si="10"/>
        <v>8.2345454103815982E-2</v>
      </c>
      <c r="AG18" s="23">
        <f t="shared" si="11"/>
        <v>1076242</v>
      </c>
      <c r="AH18" s="23">
        <f t="shared" si="12"/>
        <v>31627</v>
      </c>
      <c r="AI18" s="24">
        <f t="shared" si="13"/>
        <v>1.03027622616945</v>
      </c>
      <c r="AJ18" s="20">
        <v>456235</v>
      </c>
      <c r="AK18" s="20">
        <f t="shared" si="14"/>
        <v>-345865</v>
      </c>
      <c r="AL18" s="22">
        <f t="shared" si="15"/>
        <v>0.56880064829821719</v>
      </c>
      <c r="AM18" s="20">
        <v>0</v>
      </c>
      <c r="AN18" s="20">
        <f t="shared" si="16"/>
        <v>-683079</v>
      </c>
      <c r="AO18" s="22">
        <f t="shared" si="17"/>
        <v>0</v>
      </c>
      <c r="AP18" s="20">
        <v>400400</v>
      </c>
      <c r="AQ18" s="20">
        <f t="shared" si="18"/>
        <v>-410280</v>
      </c>
      <c r="AR18" s="22">
        <f t="shared" si="19"/>
        <v>0.49390635022450291</v>
      </c>
      <c r="AS18" s="25">
        <f t="shared" si="20"/>
        <v>1932877</v>
      </c>
      <c r="AT18" s="25">
        <f t="shared" si="39"/>
        <v>-1407597</v>
      </c>
      <c r="AU18" s="26">
        <f t="shared" si="40"/>
        <v>0.57862357258281305</v>
      </c>
      <c r="AV18" s="20">
        <v>206440</v>
      </c>
      <c r="AW18" s="20">
        <f t="shared" si="21"/>
        <v>-207090</v>
      </c>
      <c r="AX18" s="22">
        <f t="shared" si="22"/>
        <v>0.49921408362150266</v>
      </c>
      <c r="AY18" s="20">
        <v>415480</v>
      </c>
      <c r="AZ18" s="20">
        <f t="shared" si="23"/>
        <v>-380380</v>
      </c>
      <c r="BA18" s="22">
        <f t="shared" si="24"/>
        <v>0.52205161711858872</v>
      </c>
      <c r="BB18" s="20">
        <v>0</v>
      </c>
      <c r="BC18" s="20">
        <f t="shared" si="25"/>
        <v>-806000</v>
      </c>
      <c r="BD18" s="27">
        <f t="shared" si="26"/>
        <v>0</v>
      </c>
      <c r="BE18" s="25">
        <f t="shared" si="27"/>
        <v>2554797</v>
      </c>
      <c r="BF18" s="25">
        <f t="shared" si="28"/>
        <v>-2801067</v>
      </c>
      <c r="BG18" s="26">
        <f t="shared" si="29"/>
        <v>0.47700931166288019</v>
      </c>
      <c r="BH18" s="20">
        <v>190580</v>
      </c>
      <c r="BI18" s="20">
        <f t="shared" si="30"/>
        <v>-407030</v>
      </c>
      <c r="BJ18" s="27">
        <f t="shared" si="31"/>
        <v>0.31890363280400263</v>
      </c>
      <c r="BK18" s="20">
        <v>173680</v>
      </c>
      <c r="BL18" s="20">
        <f t="shared" si="32"/>
        <v>-9620</v>
      </c>
      <c r="BM18" s="27">
        <f t="shared" si="33"/>
        <v>0.94751773049645394</v>
      </c>
      <c r="BN18" s="20">
        <v>224250</v>
      </c>
      <c r="BO18" s="20">
        <f t="shared" si="34"/>
        <v>-232070</v>
      </c>
      <c r="BP18" s="27">
        <f t="shared" si="35"/>
        <v>0.49143145161290325</v>
      </c>
      <c r="BQ18" s="47">
        <f t="shared" si="36"/>
        <v>3143307</v>
      </c>
      <c r="BR18" s="25">
        <f t="shared" si="41"/>
        <v>-3449787</v>
      </c>
      <c r="BS18" s="42">
        <f t="shared" si="42"/>
        <v>0.47675749807298362</v>
      </c>
      <c r="BT18" s="62">
        <f>BQ18*43/100</f>
        <v>1351622.01</v>
      </c>
      <c r="BU18" s="49">
        <f t="shared" si="37"/>
        <v>1351622.01</v>
      </c>
      <c r="BV18" s="28">
        <f t="shared" si="43"/>
        <v>-1285615.5900000001</v>
      </c>
      <c r="BW18" s="31">
        <f t="shared" si="44"/>
        <v>0.51251431042845741</v>
      </c>
    </row>
    <row r="19" spans="1:75" x14ac:dyDescent="0.2">
      <c r="A19" s="19">
        <v>27</v>
      </c>
      <c r="B19" s="34">
        <v>10</v>
      </c>
      <c r="C19" s="19" t="s">
        <v>70</v>
      </c>
      <c r="D19" s="4">
        <v>1012009480</v>
      </c>
      <c r="E19" s="4">
        <v>101201001</v>
      </c>
      <c r="F19" s="4">
        <v>86618101</v>
      </c>
      <c r="G19" s="20">
        <v>153207</v>
      </c>
      <c r="H19" s="20">
        <v>272069</v>
      </c>
      <c r="I19" s="20">
        <v>270518</v>
      </c>
      <c r="J19" s="21">
        <f t="shared" si="0"/>
        <v>695794</v>
      </c>
      <c r="K19" s="28">
        <v>254214</v>
      </c>
      <c r="L19" s="20">
        <v>312033</v>
      </c>
      <c r="M19" s="20">
        <v>651613</v>
      </c>
      <c r="N19" s="21">
        <f t="shared" si="1"/>
        <v>1913654</v>
      </c>
      <c r="O19" s="20">
        <v>272678</v>
      </c>
      <c r="P19" s="20">
        <v>51105</v>
      </c>
      <c r="Q19" s="20">
        <v>95074</v>
      </c>
      <c r="R19" s="21">
        <f t="shared" si="2"/>
        <v>2332511</v>
      </c>
      <c r="S19" s="20">
        <v>261362</v>
      </c>
      <c r="T19" s="20">
        <v>259351</v>
      </c>
      <c r="U19" s="20">
        <v>517273</v>
      </c>
      <c r="V19" s="21">
        <f t="shared" si="3"/>
        <v>3370497</v>
      </c>
      <c r="W19" s="28">
        <f t="shared" si="4"/>
        <v>1348198.8</v>
      </c>
      <c r="X19" s="20">
        <v>26935</v>
      </c>
      <c r="Y19" s="20">
        <f t="shared" si="5"/>
        <v>-126272</v>
      </c>
      <c r="Z19" s="22">
        <f t="shared" si="6"/>
        <v>0.17580789389518756</v>
      </c>
      <c r="AA19" s="20">
        <v>266236</v>
      </c>
      <c r="AB19" s="20">
        <f t="shared" si="7"/>
        <v>-5833</v>
      </c>
      <c r="AC19" s="22">
        <f t="shared" si="8"/>
        <v>0.97856058573376603</v>
      </c>
      <c r="AD19" s="20">
        <v>270729</v>
      </c>
      <c r="AE19" s="20">
        <f t="shared" si="9"/>
        <v>211</v>
      </c>
      <c r="AF19" s="22">
        <f t="shared" si="10"/>
        <v>1.0007799850656889</v>
      </c>
      <c r="AG19" s="23">
        <f t="shared" si="11"/>
        <v>563900</v>
      </c>
      <c r="AH19" s="23">
        <f t="shared" si="12"/>
        <v>-131894</v>
      </c>
      <c r="AI19" s="24">
        <f t="shared" si="13"/>
        <v>0.81044102133677498</v>
      </c>
      <c r="AJ19" s="20">
        <v>285012</v>
      </c>
      <c r="AK19" s="20">
        <f t="shared" si="14"/>
        <v>30798</v>
      </c>
      <c r="AL19" s="22">
        <f t="shared" si="15"/>
        <v>1.1211498973305956</v>
      </c>
      <c r="AM19" s="20">
        <v>343965</v>
      </c>
      <c r="AN19" s="20">
        <f t="shared" si="16"/>
        <v>31932</v>
      </c>
      <c r="AO19" s="22">
        <f t="shared" si="17"/>
        <v>1.102335329917028</v>
      </c>
      <c r="AP19" s="20">
        <v>797446</v>
      </c>
      <c r="AQ19" s="20">
        <f t="shared" si="18"/>
        <v>145833</v>
      </c>
      <c r="AR19" s="22">
        <f t="shared" si="19"/>
        <v>1.2238030855737991</v>
      </c>
      <c r="AS19" s="25">
        <f t="shared" si="20"/>
        <v>1990323</v>
      </c>
      <c r="AT19" s="25">
        <f t="shared" si="39"/>
        <v>76669</v>
      </c>
      <c r="AU19" s="26">
        <f t="shared" si="40"/>
        <v>1.0400641913323934</v>
      </c>
      <c r="AV19" s="20">
        <v>154287</v>
      </c>
      <c r="AW19" s="20">
        <f t="shared" si="21"/>
        <v>-118391</v>
      </c>
      <c r="AX19" s="22">
        <f t="shared" si="22"/>
        <v>0.56582122503465626</v>
      </c>
      <c r="AY19" s="20">
        <v>28465</v>
      </c>
      <c r="AZ19" s="20">
        <f t="shared" si="23"/>
        <v>-22640</v>
      </c>
      <c r="BA19" s="22">
        <f t="shared" si="24"/>
        <v>0.55699050973485964</v>
      </c>
      <c r="BB19" s="20">
        <v>109165</v>
      </c>
      <c r="BC19" s="20">
        <f t="shared" si="25"/>
        <v>14091</v>
      </c>
      <c r="BD19" s="27">
        <f t="shared" si="26"/>
        <v>1.1482108673244</v>
      </c>
      <c r="BE19" s="25">
        <f t="shared" si="27"/>
        <v>2282240</v>
      </c>
      <c r="BF19" s="25">
        <f t="shared" si="28"/>
        <v>-50271</v>
      </c>
      <c r="BG19" s="26">
        <f t="shared" si="29"/>
        <v>0.97844769006448418</v>
      </c>
      <c r="BH19" s="20">
        <v>297795</v>
      </c>
      <c r="BI19" s="20">
        <f t="shared" si="30"/>
        <v>36433</v>
      </c>
      <c r="BJ19" s="27">
        <f t="shared" si="31"/>
        <v>1.1393966988315056</v>
      </c>
      <c r="BK19" s="20">
        <v>277405</v>
      </c>
      <c r="BL19" s="20">
        <f t="shared" si="32"/>
        <v>18054</v>
      </c>
      <c r="BM19" s="27">
        <f t="shared" si="33"/>
        <v>1.0696122243600372</v>
      </c>
      <c r="BN19" s="20">
        <v>69836.649999999994</v>
      </c>
      <c r="BO19" s="20">
        <f t="shared" si="34"/>
        <v>-447436.35</v>
      </c>
      <c r="BP19" s="27">
        <f t="shared" si="35"/>
        <v>0.1350092697666416</v>
      </c>
      <c r="BQ19" s="47">
        <f t="shared" si="36"/>
        <v>2927276.65</v>
      </c>
      <c r="BR19" s="25">
        <f t="shared" si="41"/>
        <v>-443220.35000000009</v>
      </c>
      <c r="BS19" s="42">
        <f t="shared" si="42"/>
        <v>0.86850000163180674</v>
      </c>
      <c r="BT19" s="62">
        <f>BQ19*43/100</f>
        <v>1258728.9595000001</v>
      </c>
      <c r="BU19" s="49">
        <f t="shared" si="37"/>
        <v>1258728.9595000001</v>
      </c>
      <c r="BV19" s="28">
        <f t="shared" si="43"/>
        <v>-89469.840499999933</v>
      </c>
      <c r="BW19" s="31">
        <f t="shared" si="44"/>
        <v>0.93363750175419236</v>
      </c>
    </row>
    <row r="20" spans="1:75" x14ac:dyDescent="0.2">
      <c r="A20" s="19">
        <v>7</v>
      </c>
      <c r="B20" s="34">
        <v>11</v>
      </c>
      <c r="C20" s="19" t="s">
        <v>47</v>
      </c>
      <c r="D20" s="4">
        <v>1012003576</v>
      </c>
      <c r="E20" s="4">
        <v>101201001</v>
      </c>
      <c r="F20" s="4">
        <v>86618101</v>
      </c>
      <c r="G20" s="20">
        <v>244573</v>
      </c>
      <c r="H20" s="20">
        <v>218976</v>
      </c>
      <c r="I20" s="20">
        <v>133986.46</v>
      </c>
      <c r="J20" s="21">
        <f t="shared" si="0"/>
        <v>597535.46</v>
      </c>
      <c r="K20" s="20">
        <v>404960</v>
      </c>
      <c r="L20" s="20">
        <v>257725</v>
      </c>
      <c r="M20" s="20">
        <v>227968.8</v>
      </c>
      <c r="N20" s="21">
        <f t="shared" si="1"/>
        <v>1488189.26</v>
      </c>
      <c r="O20" s="20">
        <v>355149</v>
      </c>
      <c r="P20" s="20">
        <v>417986</v>
      </c>
      <c r="Q20" s="20">
        <v>310294</v>
      </c>
      <c r="R20" s="21">
        <f t="shared" si="2"/>
        <v>2571618.2599999998</v>
      </c>
      <c r="S20" s="20">
        <v>253329</v>
      </c>
      <c r="T20" s="20">
        <v>265987</v>
      </c>
      <c r="U20" s="20">
        <v>305476</v>
      </c>
      <c r="V20" s="21">
        <f t="shared" si="3"/>
        <v>3396410.26</v>
      </c>
      <c r="W20" s="28">
        <f t="shared" si="4"/>
        <v>1358564.1039999998</v>
      </c>
      <c r="X20" s="20">
        <v>298869</v>
      </c>
      <c r="Y20" s="20">
        <f t="shared" si="5"/>
        <v>54296</v>
      </c>
      <c r="Z20" s="22">
        <f t="shared" si="6"/>
        <v>1.2220032464744677</v>
      </c>
      <c r="AA20" s="20">
        <v>286316</v>
      </c>
      <c r="AB20" s="20">
        <f t="shared" si="7"/>
        <v>67340</v>
      </c>
      <c r="AC20" s="22">
        <f t="shared" si="8"/>
        <v>1.3075222855472746</v>
      </c>
      <c r="AD20" s="20">
        <v>263621</v>
      </c>
      <c r="AE20" s="20">
        <f t="shared" si="9"/>
        <v>129634.54000000001</v>
      </c>
      <c r="AF20" s="22">
        <f t="shared" si="10"/>
        <v>1.9675197031102996</v>
      </c>
      <c r="AG20" s="23">
        <f t="shared" si="11"/>
        <v>848806</v>
      </c>
      <c r="AH20" s="23">
        <f t="shared" si="12"/>
        <v>251270.54000000004</v>
      </c>
      <c r="AI20" s="24">
        <f t="shared" si="13"/>
        <v>1.4205115124046364</v>
      </c>
      <c r="AJ20" s="20">
        <v>263498</v>
      </c>
      <c r="AK20" s="20">
        <f t="shared" si="14"/>
        <v>-141462</v>
      </c>
      <c r="AL20" s="22">
        <f t="shared" si="15"/>
        <v>0.6506766100355591</v>
      </c>
      <c r="AM20" s="20">
        <v>306047</v>
      </c>
      <c r="AN20" s="20">
        <f t="shared" si="16"/>
        <v>48322</v>
      </c>
      <c r="AO20" s="22">
        <f t="shared" si="17"/>
        <v>1.1874944223494035</v>
      </c>
      <c r="AP20" s="20">
        <v>522030</v>
      </c>
      <c r="AQ20" s="20">
        <f t="shared" si="18"/>
        <v>294061.2</v>
      </c>
      <c r="AR20" s="22">
        <f t="shared" si="19"/>
        <v>2.2899186204427977</v>
      </c>
      <c r="AS20" s="25">
        <f t="shared" si="20"/>
        <v>1940381</v>
      </c>
      <c r="AT20" s="25">
        <f t="shared" si="39"/>
        <v>452191.74</v>
      </c>
      <c r="AU20" s="26">
        <f t="shared" si="40"/>
        <v>1.3038536509798491</v>
      </c>
      <c r="AV20" s="20">
        <v>162950</v>
      </c>
      <c r="AW20" s="20">
        <f t="shared" si="21"/>
        <v>-192199</v>
      </c>
      <c r="AX20" s="22">
        <f t="shared" si="22"/>
        <v>0.45882150871887573</v>
      </c>
      <c r="AY20" s="20">
        <v>116097.05</v>
      </c>
      <c r="AZ20" s="20">
        <f t="shared" si="23"/>
        <v>-301888.95</v>
      </c>
      <c r="BA20" s="22">
        <f t="shared" si="24"/>
        <v>0.27775344150282544</v>
      </c>
      <c r="BB20" s="20">
        <v>185479.01</v>
      </c>
      <c r="BC20" s="20">
        <f t="shared" si="25"/>
        <v>-124814.98999999999</v>
      </c>
      <c r="BD20" s="27">
        <f t="shared" si="26"/>
        <v>0.59775248635165368</v>
      </c>
      <c r="BE20" s="25">
        <f t="shared" si="27"/>
        <v>2404907.0599999996</v>
      </c>
      <c r="BF20" s="25">
        <f t="shared" si="28"/>
        <v>-166711.20000000019</v>
      </c>
      <c r="BG20" s="26">
        <f t="shared" si="29"/>
        <v>0.93517264883630113</v>
      </c>
      <c r="BH20" s="20">
        <v>126913</v>
      </c>
      <c r="BI20" s="20">
        <f t="shared" si="30"/>
        <v>-126416</v>
      </c>
      <c r="BJ20" s="27">
        <f t="shared" si="31"/>
        <v>0.50098093783183129</v>
      </c>
      <c r="BK20" s="20">
        <v>112514</v>
      </c>
      <c r="BL20" s="20">
        <f t="shared" si="32"/>
        <v>-153473</v>
      </c>
      <c r="BM20" s="27">
        <f t="shared" si="33"/>
        <v>0.42300563561377058</v>
      </c>
      <c r="BN20" s="20">
        <v>190198.19</v>
      </c>
      <c r="BO20" s="20">
        <f t="shared" si="34"/>
        <v>-115277.81</v>
      </c>
      <c r="BP20" s="27">
        <f t="shared" si="35"/>
        <v>0.62262891356440442</v>
      </c>
      <c r="BQ20" s="47">
        <f t="shared" si="36"/>
        <v>2834532.2499999995</v>
      </c>
      <c r="BR20" s="25">
        <f t="shared" si="41"/>
        <v>-561878.01000000024</v>
      </c>
      <c r="BS20" s="42">
        <f t="shared" si="42"/>
        <v>0.83456709673230101</v>
      </c>
      <c r="BT20" s="62">
        <f>BQ20*43/100</f>
        <v>1218848.8674999999</v>
      </c>
      <c r="BU20" s="49">
        <f t="shared" si="37"/>
        <v>1218848.8674999999</v>
      </c>
      <c r="BV20" s="28">
        <f t="shared" si="43"/>
        <v>-139715.23649999988</v>
      </c>
      <c r="BW20" s="31">
        <f t="shared" si="44"/>
        <v>0.89715962898722379</v>
      </c>
    </row>
    <row r="21" spans="1:75" x14ac:dyDescent="0.2">
      <c r="A21" s="19">
        <v>80</v>
      </c>
      <c r="B21" s="34">
        <v>12</v>
      </c>
      <c r="C21" s="19" t="s">
        <v>148</v>
      </c>
      <c r="D21" s="4" t="s">
        <v>129</v>
      </c>
      <c r="E21" s="4" t="s">
        <v>130</v>
      </c>
      <c r="F21" s="4">
        <v>86618433</v>
      </c>
      <c r="G21" s="20">
        <v>186932.36</v>
      </c>
      <c r="H21" s="20"/>
      <c r="I21" s="20"/>
      <c r="J21" s="21">
        <f t="shared" si="0"/>
        <v>186932.36</v>
      </c>
      <c r="K21" s="28">
        <v>0</v>
      </c>
      <c r="L21" s="20">
        <v>0</v>
      </c>
      <c r="M21" s="20">
        <v>0</v>
      </c>
      <c r="N21" s="21">
        <f t="shared" si="1"/>
        <v>186932.36</v>
      </c>
      <c r="O21" s="20">
        <v>0</v>
      </c>
      <c r="P21" s="20">
        <v>0</v>
      </c>
      <c r="Q21" s="20">
        <v>0</v>
      </c>
      <c r="R21" s="21">
        <f t="shared" si="2"/>
        <v>186932.36</v>
      </c>
      <c r="S21" s="20">
        <v>314243</v>
      </c>
      <c r="T21" s="20">
        <v>0</v>
      </c>
      <c r="U21" s="20">
        <v>0</v>
      </c>
      <c r="V21" s="21">
        <f t="shared" si="3"/>
        <v>501175.36</v>
      </c>
      <c r="W21" s="28">
        <f t="shared" si="4"/>
        <v>240564.1728</v>
      </c>
      <c r="X21" s="20">
        <v>263130</v>
      </c>
      <c r="Y21" s="20">
        <f t="shared" si="5"/>
        <v>76197.640000000014</v>
      </c>
      <c r="Z21" s="22">
        <f t="shared" si="6"/>
        <v>1.4076214519519255</v>
      </c>
      <c r="AA21" s="20">
        <v>93989</v>
      </c>
      <c r="AB21" s="20">
        <f t="shared" si="7"/>
        <v>93989</v>
      </c>
      <c r="AC21" s="22" t="e">
        <f t="shared" si="8"/>
        <v>#DIV/0!</v>
      </c>
      <c r="AD21" s="20">
        <v>0</v>
      </c>
      <c r="AE21" s="20">
        <f t="shared" si="9"/>
        <v>0</v>
      </c>
      <c r="AF21" s="22" t="e">
        <f t="shared" si="10"/>
        <v>#DIV/0!</v>
      </c>
      <c r="AG21" s="23">
        <f t="shared" si="11"/>
        <v>357119</v>
      </c>
      <c r="AH21" s="23">
        <f t="shared" si="12"/>
        <v>170186.64</v>
      </c>
      <c r="AI21" s="24">
        <f t="shared" si="13"/>
        <v>1.9104182924775572</v>
      </c>
      <c r="AJ21" s="20">
        <v>990136</v>
      </c>
      <c r="AK21" s="20">
        <f t="shared" si="14"/>
        <v>990136</v>
      </c>
      <c r="AL21" s="22" t="e">
        <f t="shared" si="15"/>
        <v>#DIV/0!</v>
      </c>
      <c r="AM21" s="20">
        <v>25867.31</v>
      </c>
      <c r="AN21" s="20">
        <f t="shared" si="16"/>
        <v>25867.31</v>
      </c>
      <c r="AO21" s="22" t="e">
        <f t="shared" si="17"/>
        <v>#DIV/0!</v>
      </c>
      <c r="AP21" s="20">
        <v>216333.61</v>
      </c>
      <c r="AQ21" s="20">
        <f t="shared" si="18"/>
        <v>216333.61</v>
      </c>
      <c r="AR21" s="22" t="e">
        <f t="shared" si="19"/>
        <v>#DIV/0!</v>
      </c>
      <c r="AS21" s="25">
        <f t="shared" si="20"/>
        <v>1589455.92</v>
      </c>
      <c r="AT21" s="25">
        <f t="shared" si="39"/>
        <v>1402523.56</v>
      </c>
      <c r="AU21" s="26">
        <f t="shared" si="40"/>
        <v>8.5028398507353149</v>
      </c>
      <c r="AV21" s="20">
        <v>448271.92</v>
      </c>
      <c r="AW21" s="20">
        <f t="shared" si="21"/>
        <v>448271.92</v>
      </c>
      <c r="AX21" s="22" t="e">
        <f t="shared" si="22"/>
        <v>#DIV/0!</v>
      </c>
      <c r="AY21" s="20">
        <v>0</v>
      </c>
      <c r="AZ21" s="20">
        <f t="shared" si="23"/>
        <v>0</v>
      </c>
      <c r="BA21" s="22" t="e">
        <f t="shared" si="24"/>
        <v>#DIV/0!</v>
      </c>
      <c r="BB21" s="20">
        <v>0</v>
      </c>
      <c r="BC21" s="20">
        <f t="shared" si="25"/>
        <v>0</v>
      </c>
      <c r="BD21" s="27" t="e">
        <f t="shared" si="26"/>
        <v>#DIV/0!</v>
      </c>
      <c r="BE21" s="25">
        <f t="shared" si="27"/>
        <v>2037727.8399999999</v>
      </c>
      <c r="BF21" s="25">
        <f t="shared" si="28"/>
        <v>1850795.48</v>
      </c>
      <c r="BG21" s="26">
        <f t="shared" si="29"/>
        <v>10.900883292758943</v>
      </c>
      <c r="BH21" s="20">
        <v>205844</v>
      </c>
      <c r="BI21" s="20">
        <f t="shared" si="30"/>
        <v>-108399</v>
      </c>
      <c r="BJ21" s="27">
        <f t="shared" si="31"/>
        <v>0.65504720868881727</v>
      </c>
      <c r="BK21" s="20">
        <v>67810</v>
      </c>
      <c r="BL21" s="20">
        <f t="shared" si="32"/>
        <v>67810</v>
      </c>
      <c r="BM21" s="27" t="e">
        <f t="shared" si="33"/>
        <v>#DIV/0!</v>
      </c>
      <c r="BN21" s="20">
        <v>77355.03</v>
      </c>
      <c r="BO21" s="20">
        <f t="shared" si="34"/>
        <v>77355.03</v>
      </c>
      <c r="BP21" s="27" t="e">
        <f t="shared" si="35"/>
        <v>#DIV/0!</v>
      </c>
      <c r="BQ21" s="47">
        <f t="shared" si="36"/>
        <v>2388736.8699999996</v>
      </c>
      <c r="BR21" s="25">
        <f t="shared" si="41"/>
        <v>1887561.5099999998</v>
      </c>
      <c r="BS21" s="42">
        <f t="shared" si="42"/>
        <v>4.7662695747851602</v>
      </c>
      <c r="BT21" s="42">
        <f>BQ21*51/100</f>
        <v>1218255.8036999998</v>
      </c>
      <c r="BU21" s="49">
        <f t="shared" si="37"/>
        <v>1218255.8036999998</v>
      </c>
      <c r="BV21" s="28">
        <f t="shared" si="43"/>
        <v>977691.63089999976</v>
      </c>
      <c r="BW21" s="31">
        <f t="shared" si="44"/>
        <v>5.0641614232092325</v>
      </c>
    </row>
    <row r="22" spans="1:75" x14ac:dyDescent="0.2">
      <c r="A22" s="19">
        <v>60</v>
      </c>
      <c r="B22" s="34">
        <v>13</v>
      </c>
      <c r="C22" s="19" t="s">
        <v>116</v>
      </c>
      <c r="D22" s="4">
        <v>1012004499</v>
      </c>
      <c r="E22" s="4">
        <v>101201001</v>
      </c>
      <c r="F22" s="4">
        <v>86618411</v>
      </c>
      <c r="G22" s="20">
        <v>0</v>
      </c>
      <c r="H22" s="20">
        <v>355468</v>
      </c>
      <c r="I22" s="20">
        <v>323875</v>
      </c>
      <c r="J22" s="21">
        <f t="shared" si="0"/>
        <v>679343</v>
      </c>
      <c r="K22" s="28">
        <v>310174</v>
      </c>
      <c r="L22" s="20">
        <v>258417</v>
      </c>
      <c r="M22" s="20">
        <v>270786</v>
      </c>
      <c r="N22" s="21">
        <f t="shared" si="1"/>
        <v>1518720</v>
      </c>
      <c r="O22" s="20">
        <v>454259.04</v>
      </c>
      <c r="P22" s="20">
        <v>435021.65</v>
      </c>
      <c r="Q22" s="20">
        <v>438813.42</v>
      </c>
      <c r="R22" s="21">
        <f t="shared" si="2"/>
        <v>2846814.11</v>
      </c>
      <c r="S22" s="20">
        <v>376863.72</v>
      </c>
      <c r="T22" s="20">
        <v>459003</v>
      </c>
      <c r="U22" s="20">
        <v>537861</v>
      </c>
      <c r="V22" s="21">
        <f t="shared" si="3"/>
        <v>4220541.83</v>
      </c>
      <c r="W22" s="28">
        <f t="shared" si="4"/>
        <v>2025860.0784</v>
      </c>
      <c r="X22" s="20">
        <v>104000</v>
      </c>
      <c r="Y22" s="20">
        <f t="shared" si="5"/>
        <v>104000</v>
      </c>
      <c r="Z22" s="22" t="e">
        <f t="shared" si="6"/>
        <v>#DIV/0!</v>
      </c>
      <c r="AA22" s="20">
        <v>396464</v>
      </c>
      <c r="AB22" s="20">
        <f t="shared" si="7"/>
        <v>40996</v>
      </c>
      <c r="AC22" s="22">
        <f t="shared" si="8"/>
        <v>1.1153296499262944</v>
      </c>
      <c r="AD22" s="20">
        <v>273531</v>
      </c>
      <c r="AE22" s="20">
        <f t="shared" si="9"/>
        <v>-50344</v>
      </c>
      <c r="AF22" s="22">
        <f t="shared" si="10"/>
        <v>0.84455731377846388</v>
      </c>
      <c r="AG22" s="23">
        <f t="shared" si="11"/>
        <v>773995</v>
      </c>
      <c r="AH22" s="23">
        <f t="shared" si="12"/>
        <v>94652</v>
      </c>
      <c r="AI22" s="24">
        <f t="shared" si="13"/>
        <v>1.1393287337913249</v>
      </c>
      <c r="AJ22" s="20">
        <v>145326</v>
      </c>
      <c r="AK22" s="20">
        <f t="shared" si="14"/>
        <v>-164848</v>
      </c>
      <c r="AL22" s="22">
        <f t="shared" si="15"/>
        <v>0.46853056671416687</v>
      </c>
      <c r="AM22" s="20">
        <v>128553</v>
      </c>
      <c r="AN22" s="20">
        <f t="shared" si="16"/>
        <v>-129864</v>
      </c>
      <c r="AO22" s="22">
        <f t="shared" si="17"/>
        <v>0.49746340217555346</v>
      </c>
      <c r="AP22" s="20">
        <v>147190</v>
      </c>
      <c r="AQ22" s="20">
        <f t="shared" si="18"/>
        <v>-123596</v>
      </c>
      <c r="AR22" s="22">
        <f t="shared" si="19"/>
        <v>0.54356576780188048</v>
      </c>
      <c r="AS22" s="25">
        <f t="shared" si="20"/>
        <v>1195064</v>
      </c>
      <c r="AT22" s="25">
        <f t="shared" si="39"/>
        <v>-323656</v>
      </c>
      <c r="AU22" s="26">
        <f t="shared" si="40"/>
        <v>0.78688895912347234</v>
      </c>
      <c r="AV22" s="20">
        <v>139211</v>
      </c>
      <c r="AW22" s="20">
        <f t="shared" si="21"/>
        <v>-315048.03999999998</v>
      </c>
      <c r="AX22" s="22">
        <f t="shared" si="22"/>
        <v>0.30645730242374486</v>
      </c>
      <c r="AY22" s="20">
        <v>149905</v>
      </c>
      <c r="AZ22" s="20">
        <f t="shared" si="23"/>
        <v>-285116.65000000002</v>
      </c>
      <c r="BA22" s="22">
        <f t="shared" si="24"/>
        <v>0.34459204501661006</v>
      </c>
      <c r="BB22" s="20">
        <v>134540</v>
      </c>
      <c r="BC22" s="20">
        <f t="shared" si="25"/>
        <v>-304273.42</v>
      </c>
      <c r="BD22" s="27">
        <f t="shared" si="26"/>
        <v>0.30659955659514698</v>
      </c>
      <c r="BE22" s="25">
        <f t="shared" si="27"/>
        <v>1618720</v>
      </c>
      <c r="BF22" s="25">
        <f t="shared" si="28"/>
        <v>-1228094.1099999999</v>
      </c>
      <c r="BG22" s="26">
        <f t="shared" si="29"/>
        <v>0.56860755126719531</v>
      </c>
      <c r="BH22" s="20">
        <v>139852</v>
      </c>
      <c r="BI22" s="20">
        <f t="shared" si="30"/>
        <v>-237011.71999999997</v>
      </c>
      <c r="BJ22" s="27">
        <f t="shared" si="31"/>
        <v>0.37109435739794749</v>
      </c>
      <c r="BK22" s="20">
        <v>195773</v>
      </c>
      <c r="BL22" s="20">
        <f t="shared" si="32"/>
        <v>-263230</v>
      </c>
      <c r="BM22" s="27">
        <f t="shared" si="33"/>
        <v>0.42651790946900131</v>
      </c>
      <c r="BN22" s="20">
        <v>383113</v>
      </c>
      <c r="BO22" s="20">
        <f t="shared" si="34"/>
        <v>-154748</v>
      </c>
      <c r="BP22" s="27">
        <f t="shared" si="35"/>
        <v>0.71228997826576013</v>
      </c>
      <c r="BQ22" s="47">
        <f t="shared" si="36"/>
        <v>2337458</v>
      </c>
      <c r="BR22" s="25">
        <f t="shared" si="41"/>
        <v>-1883083.83</v>
      </c>
      <c r="BS22" s="42">
        <f t="shared" si="42"/>
        <v>0.55382889073273323</v>
      </c>
      <c r="BT22" s="42">
        <f>BQ22*51/100</f>
        <v>1192103.58</v>
      </c>
      <c r="BU22" s="49">
        <f t="shared" si="37"/>
        <v>1192103.58</v>
      </c>
      <c r="BV22" s="28">
        <f t="shared" si="43"/>
        <v>-833756.49839999992</v>
      </c>
      <c r="BW22" s="31">
        <f t="shared" si="44"/>
        <v>0.58844319640352916</v>
      </c>
    </row>
    <row r="23" spans="1:75" x14ac:dyDescent="0.2">
      <c r="A23" s="19">
        <v>33</v>
      </c>
      <c r="B23" s="34">
        <v>14</v>
      </c>
      <c r="C23" s="19" t="s">
        <v>76</v>
      </c>
      <c r="D23" s="4">
        <v>1012001120</v>
      </c>
      <c r="E23" s="4">
        <v>101201001</v>
      </c>
      <c r="F23" s="4">
        <v>86618101</v>
      </c>
      <c r="G23" s="20">
        <v>175145</v>
      </c>
      <c r="H23" s="20">
        <v>236457</v>
      </c>
      <c r="I23" s="20">
        <v>14032</v>
      </c>
      <c r="J23" s="21">
        <f t="shared" si="0"/>
        <v>425634</v>
      </c>
      <c r="K23" s="28">
        <v>286510</v>
      </c>
      <c r="L23" s="20">
        <v>16743</v>
      </c>
      <c r="M23" s="20">
        <v>166561</v>
      </c>
      <c r="N23" s="21">
        <f t="shared" si="1"/>
        <v>895448</v>
      </c>
      <c r="O23" s="20">
        <v>174653</v>
      </c>
      <c r="P23" s="20">
        <v>144581</v>
      </c>
      <c r="Q23" s="20">
        <v>198978</v>
      </c>
      <c r="R23" s="21">
        <f t="shared" si="2"/>
        <v>1413660</v>
      </c>
      <c r="S23" s="20">
        <v>352152</v>
      </c>
      <c r="T23" s="20">
        <v>23053</v>
      </c>
      <c r="U23" s="20">
        <v>390816</v>
      </c>
      <c r="V23" s="21">
        <f t="shared" si="3"/>
        <v>2179681</v>
      </c>
      <c r="W23" s="28">
        <f t="shared" si="4"/>
        <v>871872.4</v>
      </c>
      <c r="X23" s="20">
        <v>30299</v>
      </c>
      <c r="Y23" s="20">
        <f t="shared" si="5"/>
        <v>-144846</v>
      </c>
      <c r="Z23" s="22">
        <f t="shared" si="6"/>
        <v>0.17299380513288989</v>
      </c>
      <c r="AA23" s="20">
        <v>235487</v>
      </c>
      <c r="AB23" s="20">
        <f t="shared" si="7"/>
        <v>-970</v>
      </c>
      <c r="AC23" s="22">
        <f t="shared" si="8"/>
        <v>0.99589777422533488</v>
      </c>
      <c r="AD23" s="20">
        <v>179991</v>
      </c>
      <c r="AE23" s="20">
        <f t="shared" si="9"/>
        <v>165959</v>
      </c>
      <c r="AF23" s="22">
        <f t="shared" si="10"/>
        <v>12.827180729760547</v>
      </c>
      <c r="AG23" s="23">
        <f t="shared" si="11"/>
        <v>445777</v>
      </c>
      <c r="AH23" s="23">
        <f t="shared" si="12"/>
        <v>20143</v>
      </c>
      <c r="AI23" s="24">
        <f t="shared" si="13"/>
        <v>1.0473246968052363</v>
      </c>
      <c r="AJ23" s="20">
        <v>345815</v>
      </c>
      <c r="AK23" s="20">
        <f t="shared" si="14"/>
        <v>59305</v>
      </c>
      <c r="AL23" s="22">
        <f t="shared" si="15"/>
        <v>1.2069910299815014</v>
      </c>
      <c r="AM23" s="20">
        <v>54102</v>
      </c>
      <c r="AN23" s="20">
        <f t="shared" si="16"/>
        <v>37359</v>
      </c>
      <c r="AO23" s="22">
        <f t="shared" si="17"/>
        <v>3.2313205518724244</v>
      </c>
      <c r="AP23" s="20">
        <v>323146</v>
      </c>
      <c r="AQ23" s="20">
        <f t="shared" si="18"/>
        <v>156585</v>
      </c>
      <c r="AR23" s="22">
        <f t="shared" si="19"/>
        <v>1.9401060272212582</v>
      </c>
      <c r="AS23" s="25">
        <f t="shared" si="20"/>
        <v>1168840</v>
      </c>
      <c r="AT23" s="25">
        <f t="shared" si="39"/>
        <v>273392</v>
      </c>
      <c r="AU23" s="26">
        <f t="shared" si="40"/>
        <v>1.3053130946743976</v>
      </c>
      <c r="AV23" s="20">
        <v>77157</v>
      </c>
      <c r="AW23" s="20">
        <f t="shared" si="21"/>
        <v>-97496</v>
      </c>
      <c r="AX23" s="22">
        <f t="shared" si="22"/>
        <v>0.44177311583539935</v>
      </c>
      <c r="AY23" s="20">
        <v>261167</v>
      </c>
      <c r="AZ23" s="20">
        <f t="shared" si="23"/>
        <v>116586</v>
      </c>
      <c r="BA23" s="22">
        <f t="shared" si="24"/>
        <v>1.8063715149293476</v>
      </c>
      <c r="BB23" s="20">
        <v>300713</v>
      </c>
      <c r="BC23" s="20">
        <f t="shared" si="25"/>
        <v>101735</v>
      </c>
      <c r="BD23" s="27">
        <f t="shared" si="26"/>
        <v>1.5112876800450301</v>
      </c>
      <c r="BE23" s="25">
        <f t="shared" si="27"/>
        <v>1807877</v>
      </c>
      <c r="BF23" s="25">
        <f t="shared" si="28"/>
        <v>394217</v>
      </c>
      <c r="BG23" s="26">
        <f t="shared" si="29"/>
        <v>1.2788626685341595</v>
      </c>
      <c r="BH23" s="20">
        <v>29517</v>
      </c>
      <c r="BI23" s="20">
        <f t="shared" si="30"/>
        <v>-322635</v>
      </c>
      <c r="BJ23" s="27">
        <f t="shared" si="31"/>
        <v>8.3818919103114564E-2</v>
      </c>
      <c r="BK23" s="20">
        <v>275400</v>
      </c>
      <c r="BL23" s="20">
        <f t="shared" si="32"/>
        <v>252347</v>
      </c>
      <c r="BM23" s="27">
        <f t="shared" si="33"/>
        <v>11.94638441851386</v>
      </c>
      <c r="BN23" s="20">
        <v>347996</v>
      </c>
      <c r="BO23" s="20">
        <f t="shared" si="34"/>
        <v>-42820</v>
      </c>
      <c r="BP23" s="27">
        <f t="shared" si="35"/>
        <v>0.89043437320887575</v>
      </c>
      <c r="BQ23" s="47">
        <f t="shared" si="36"/>
        <v>2460790</v>
      </c>
      <c r="BR23" s="25">
        <f t="shared" si="41"/>
        <v>281109</v>
      </c>
      <c r="BS23" s="42">
        <f t="shared" si="42"/>
        <v>1.1289679544850828</v>
      </c>
      <c r="BT23" s="62">
        <f>BQ23*43/100</f>
        <v>1058139.7</v>
      </c>
      <c r="BU23" s="49">
        <f t="shared" si="37"/>
        <v>1058139.7</v>
      </c>
      <c r="BV23" s="28">
        <f t="shared" si="43"/>
        <v>186267.29999999993</v>
      </c>
      <c r="BW23" s="31">
        <f t="shared" si="44"/>
        <v>1.2136405510714641</v>
      </c>
    </row>
    <row r="24" spans="1:75" x14ac:dyDescent="0.2">
      <c r="A24" s="19">
        <v>30</v>
      </c>
      <c r="B24" s="34">
        <v>15</v>
      </c>
      <c r="C24" s="19" t="s">
        <v>73</v>
      </c>
      <c r="D24" s="4">
        <v>1001036450</v>
      </c>
      <c r="E24" s="4"/>
      <c r="F24" s="4">
        <v>86618101</v>
      </c>
      <c r="G24" s="20"/>
      <c r="H24" s="20">
        <v>117936</v>
      </c>
      <c r="I24" s="20">
        <v>156717</v>
      </c>
      <c r="J24" s="21">
        <f t="shared" si="0"/>
        <v>274653</v>
      </c>
      <c r="K24" s="28">
        <v>370412</v>
      </c>
      <c r="L24" s="20">
        <v>0</v>
      </c>
      <c r="M24" s="20">
        <v>147039</v>
      </c>
      <c r="N24" s="21">
        <f t="shared" si="1"/>
        <v>792104</v>
      </c>
      <c r="O24" s="20">
        <v>329290</v>
      </c>
      <c r="P24" s="20">
        <v>0</v>
      </c>
      <c r="Q24" s="20">
        <v>118947</v>
      </c>
      <c r="R24" s="21">
        <f t="shared" si="2"/>
        <v>1240341</v>
      </c>
      <c r="S24" s="20">
        <v>185221</v>
      </c>
      <c r="T24" s="20">
        <v>133039</v>
      </c>
      <c r="U24" s="20">
        <v>413759</v>
      </c>
      <c r="V24" s="21">
        <f t="shared" si="3"/>
        <v>1972360</v>
      </c>
      <c r="W24" s="28">
        <f t="shared" si="4"/>
        <v>788944</v>
      </c>
      <c r="X24" s="20">
        <v>0</v>
      </c>
      <c r="Y24" s="20">
        <f t="shared" si="5"/>
        <v>0</v>
      </c>
      <c r="Z24" s="22" t="e">
        <f t="shared" si="6"/>
        <v>#DIV/0!</v>
      </c>
      <c r="AA24" s="20">
        <v>408118</v>
      </c>
      <c r="AB24" s="20">
        <f t="shared" si="7"/>
        <v>290182</v>
      </c>
      <c r="AC24" s="22">
        <f t="shared" si="8"/>
        <v>3.4605040021706688</v>
      </c>
      <c r="AD24" s="20">
        <v>299457</v>
      </c>
      <c r="AE24" s="20">
        <f t="shared" si="9"/>
        <v>142740</v>
      </c>
      <c r="AF24" s="22">
        <f t="shared" si="10"/>
        <v>1.9108137598346062</v>
      </c>
      <c r="AG24" s="23">
        <f t="shared" si="11"/>
        <v>707575</v>
      </c>
      <c r="AH24" s="23">
        <f t="shared" si="12"/>
        <v>432922</v>
      </c>
      <c r="AI24" s="24">
        <f t="shared" si="13"/>
        <v>2.576250760049954</v>
      </c>
      <c r="AJ24" s="20">
        <v>120538</v>
      </c>
      <c r="AK24" s="20">
        <f t="shared" si="14"/>
        <v>-249874</v>
      </c>
      <c r="AL24" s="22">
        <f t="shared" si="15"/>
        <v>0.32541602323898794</v>
      </c>
      <c r="AM24" s="20">
        <v>0</v>
      </c>
      <c r="AN24" s="20">
        <f t="shared" si="16"/>
        <v>0</v>
      </c>
      <c r="AO24" s="22" t="e">
        <f t="shared" si="17"/>
        <v>#DIV/0!</v>
      </c>
      <c r="AP24" s="20">
        <v>368845</v>
      </c>
      <c r="AQ24" s="20">
        <f t="shared" si="18"/>
        <v>221806</v>
      </c>
      <c r="AR24" s="22">
        <f t="shared" si="19"/>
        <v>2.5084841436625656</v>
      </c>
      <c r="AS24" s="25">
        <f t="shared" si="20"/>
        <v>1196958</v>
      </c>
      <c r="AT24" s="25">
        <f t="shared" si="39"/>
        <v>404854</v>
      </c>
      <c r="AU24" s="26">
        <f t="shared" si="40"/>
        <v>1.511112177188854</v>
      </c>
      <c r="AV24" s="20">
        <v>165329</v>
      </c>
      <c r="AW24" s="20">
        <f t="shared" si="21"/>
        <v>-163961</v>
      </c>
      <c r="AX24" s="22">
        <f t="shared" si="22"/>
        <v>0.5020771963922378</v>
      </c>
      <c r="AY24" s="20">
        <v>143388</v>
      </c>
      <c r="AZ24" s="20">
        <f t="shared" si="23"/>
        <v>143388</v>
      </c>
      <c r="BA24" s="22" t="e">
        <f t="shared" si="24"/>
        <v>#DIV/0!</v>
      </c>
      <c r="BB24" s="20">
        <v>128589</v>
      </c>
      <c r="BC24" s="20">
        <f t="shared" si="25"/>
        <v>9642</v>
      </c>
      <c r="BD24" s="27">
        <f t="shared" si="26"/>
        <v>1.0810613130217659</v>
      </c>
      <c r="BE24" s="25">
        <f t="shared" si="27"/>
        <v>1634264</v>
      </c>
      <c r="BF24" s="25">
        <f t="shared" si="28"/>
        <v>393923</v>
      </c>
      <c r="BG24" s="26">
        <f t="shared" si="29"/>
        <v>1.3175925007719651</v>
      </c>
      <c r="BH24" s="20">
        <v>271647</v>
      </c>
      <c r="BI24" s="20">
        <f t="shared" si="30"/>
        <v>86426</v>
      </c>
      <c r="BJ24" s="27">
        <f t="shared" si="31"/>
        <v>1.466610157595521</v>
      </c>
      <c r="BK24" s="20">
        <v>93486</v>
      </c>
      <c r="BL24" s="20">
        <f t="shared" si="32"/>
        <v>-39553</v>
      </c>
      <c r="BM24" s="27">
        <f t="shared" si="33"/>
        <v>0.70269620186561832</v>
      </c>
      <c r="BN24" s="20">
        <v>336252</v>
      </c>
      <c r="BO24" s="20">
        <f t="shared" si="34"/>
        <v>-77507</v>
      </c>
      <c r="BP24" s="27">
        <f t="shared" si="35"/>
        <v>0.81267597804519054</v>
      </c>
      <c r="BQ24" s="47">
        <f t="shared" si="36"/>
        <v>2335649</v>
      </c>
      <c r="BR24" s="25">
        <f t="shared" si="41"/>
        <v>363289</v>
      </c>
      <c r="BS24" s="42">
        <f t="shared" si="42"/>
        <v>1.1841900058812793</v>
      </c>
      <c r="BT24" s="62">
        <f>BQ24*43/100</f>
        <v>1004329.07</v>
      </c>
      <c r="BU24" s="49">
        <f t="shared" si="37"/>
        <v>1004329.07</v>
      </c>
      <c r="BV24" s="28">
        <f t="shared" si="43"/>
        <v>215385.06999999995</v>
      </c>
      <c r="BW24" s="31">
        <f t="shared" si="44"/>
        <v>1.2730042563223751</v>
      </c>
    </row>
    <row r="25" spans="1:75" x14ac:dyDescent="0.2">
      <c r="A25" s="19">
        <v>12</v>
      </c>
      <c r="B25" s="34">
        <v>16</v>
      </c>
      <c r="C25" s="19" t="s">
        <v>54</v>
      </c>
      <c r="D25" s="4">
        <v>1001017986</v>
      </c>
      <c r="E25" s="4">
        <v>101245001</v>
      </c>
      <c r="F25" s="4">
        <v>86618101</v>
      </c>
      <c r="G25" s="20">
        <v>165522</v>
      </c>
      <c r="H25" s="20">
        <v>163119</v>
      </c>
      <c r="I25" s="20">
        <v>197166</v>
      </c>
      <c r="J25" s="21">
        <f t="shared" si="0"/>
        <v>525807</v>
      </c>
      <c r="K25" s="28">
        <v>187777</v>
      </c>
      <c r="L25" s="20">
        <v>188177</v>
      </c>
      <c r="M25" s="20">
        <v>276779</v>
      </c>
      <c r="N25" s="21">
        <f t="shared" si="1"/>
        <v>1178540</v>
      </c>
      <c r="O25" s="20">
        <v>181242</v>
      </c>
      <c r="P25" s="20">
        <v>126084</v>
      </c>
      <c r="Q25" s="20">
        <v>255478</v>
      </c>
      <c r="R25" s="21">
        <f t="shared" si="2"/>
        <v>1741344</v>
      </c>
      <c r="S25" s="20">
        <v>176712</v>
      </c>
      <c r="T25" s="20">
        <v>190276</v>
      </c>
      <c r="U25" s="20">
        <v>295816</v>
      </c>
      <c r="V25" s="21">
        <f t="shared" si="3"/>
        <v>2404148</v>
      </c>
      <c r="W25" s="28">
        <f t="shared" si="4"/>
        <v>961659.2</v>
      </c>
      <c r="X25" s="20">
        <v>134849</v>
      </c>
      <c r="Y25" s="20">
        <f t="shared" si="5"/>
        <v>-30673</v>
      </c>
      <c r="Z25" s="22">
        <f t="shared" si="6"/>
        <v>0.81468928601636037</v>
      </c>
      <c r="AA25" s="20">
        <v>146283</v>
      </c>
      <c r="AB25" s="20">
        <f t="shared" si="7"/>
        <v>-16836</v>
      </c>
      <c r="AC25" s="22">
        <f t="shared" si="8"/>
        <v>0.89678700825777502</v>
      </c>
      <c r="AD25" s="20">
        <v>178599</v>
      </c>
      <c r="AE25" s="20">
        <f t="shared" si="9"/>
        <v>-18567</v>
      </c>
      <c r="AF25" s="22">
        <f t="shared" si="10"/>
        <v>0.9058306198837528</v>
      </c>
      <c r="AG25" s="23">
        <f t="shared" si="11"/>
        <v>459731</v>
      </c>
      <c r="AH25" s="23">
        <f t="shared" si="12"/>
        <v>-66076</v>
      </c>
      <c r="AI25" s="24">
        <f t="shared" si="13"/>
        <v>0.87433411879263689</v>
      </c>
      <c r="AJ25" s="20">
        <v>227779</v>
      </c>
      <c r="AK25" s="20">
        <f t="shared" si="14"/>
        <v>40002</v>
      </c>
      <c r="AL25" s="22">
        <f t="shared" si="15"/>
        <v>1.2130292847366824</v>
      </c>
      <c r="AM25" s="20">
        <v>140031</v>
      </c>
      <c r="AN25" s="20">
        <f t="shared" si="16"/>
        <v>-48146</v>
      </c>
      <c r="AO25" s="22">
        <f t="shared" si="17"/>
        <v>0.74414513994802767</v>
      </c>
      <c r="AP25" s="20">
        <v>232133</v>
      </c>
      <c r="AQ25" s="20">
        <f t="shared" si="18"/>
        <v>-44646</v>
      </c>
      <c r="AR25" s="22">
        <f t="shared" si="19"/>
        <v>0.83869440961922692</v>
      </c>
      <c r="AS25" s="25">
        <f t="shared" si="20"/>
        <v>1059674</v>
      </c>
      <c r="AT25" s="25">
        <f t="shared" si="39"/>
        <v>-118866</v>
      </c>
      <c r="AU25" s="26">
        <f t="shared" si="40"/>
        <v>0.89914131043494494</v>
      </c>
      <c r="AV25" s="20">
        <v>160213</v>
      </c>
      <c r="AW25" s="20">
        <f t="shared" si="21"/>
        <v>-21029</v>
      </c>
      <c r="AX25" s="22">
        <f t="shared" si="22"/>
        <v>0.8839728098343651</v>
      </c>
      <c r="AY25" s="20">
        <v>153465</v>
      </c>
      <c r="AZ25" s="20">
        <f t="shared" si="23"/>
        <v>27381</v>
      </c>
      <c r="BA25" s="22">
        <f t="shared" si="24"/>
        <v>1.2171647473113163</v>
      </c>
      <c r="BB25" s="20">
        <v>197565</v>
      </c>
      <c r="BC25" s="20">
        <f t="shared" si="25"/>
        <v>-57913</v>
      </c>
      <c r="BD25" s="27">
        <f t="shared" si="26"/>
        <v>0.77331511911006034</v>
      </c>
      <c r="BE25" s="25">
        <f t="shared" si="27"/>
        <v>1570917</v>
      </c>
      <c r="BF25" s="25">
        <f t="shared" si="28"/>
        <v>-170427</v>
      </c>
      <c r="BG25" s="26">
        <f t="shared" si="29"/>
        <v>0.90212904515133141</v>
      </c>
      <c r="BH25" s="20">
        <v>160076</v>
      </c>
      <c r="BI25" s="20">
        <f t="shared" si="30"/>
        <v>-16636</v>
      </c>
      <c r="BJ25" s="27">
        <f t="shared" si="31"/>
        <v>0.90585811942595862</v>
      </c>
      <c r="BK25" s="20">
        <v>187207</v>
      </c>
      <c r="BL25" s="20">
        <f t="shared" si="32"/>
        <v>-3069</v>
      </c>
      <c r="BM25" s="27">
        <f t="shared" si="33"/>
        <v>0.98387079820891754</v>
      </c>
      <c r="BN25" s="20">
        <v>278257</v>
      </c>
      <c r="BO25" s="20">
        <f t="shared" si="34"/>
        <v>-17559</v>
      </c>
      <c r="BP25" s="27">
        <f t="shared" si="35"/>
        <v>0.9406421559347703</v>
      </c>
      <c r="BQ25" s="47">
        <f t="shared" si="36"/>
        <v>2196457</v>
      </c>
      <c r="BR25" s="25">
        <f t="shared" si="41"/>
        <v>-207691</v>
      </c>
      <c r="BS25" s="42">
        <f t="shared" si="42"/>
        <v>0.9136113916447739</v>
      </c>
      <c r="BT25" s="62">
        <f>BQ25*43/100</f>
        <v>944476.51</v>
      </c>
      <c r="BU25" s="49">
        <f t="shared" si="37"/>
        <v>944476.51</v>
      </c>
      <c r="BV25" s="28">
        <f t="shared" si="43"/>
        <v>-17182.689999999944</v>
      </c>
      <c r="BW25" s="31">
        <f t="shared" si="44"/>
        <v>0.98213224601813209</v>
      </c>
    </row>
    <row r="26" spans="1:75" x14ac:dyDescent="0.2">
      <c r="A26" s="19">
        <v>55</v>
      </c>
      <c r="B26" s="34">
        <v>17</v>
      </c>
      <c r="C26" s="19" t="s">
        <v>112</v>
      </c>
      <c r="D26" s="4">
        <v>1012012299</v>
      </c>
      <c r="E26" s="4">
        <v>101201001</v>
      </c>
      <c r="F26" s="4">
        <v>86618101</v>
      </c>
      <c r="G26" s="20"/>
      <c r="H26" s="20"/>
      <c r="I26" s="20"/>
      <c r="J26" s="21">
        <f t="shared" si="0"/>
        <v>0</v>
      </c>
      <c r="K26" s="28"/>
      <c r="L26" s="20"/>
      <c r="M26" s="20">
        <v>0</v>
      </c>
      <c r="N26" s="21">
        <f t="shared" si="1"/>
        <v>0</v>
      </c>
      <c r="O26" s="20"/>
      <c r="P26" s="20">
        <v>0</v>
      </c>
      <c r="Q26" s="20">
        <v>0</v>
      </c>
      <c r="R26" s="21">
        <f t="shared" si="2"/>
        <v>0</v>
      </c>
      <c r="S26" s="20">
        <v>0</v>
      </c>
      <c r="T26" s="20">
        <v>0</v>
      </c>
      <c r="U26" s="20">
        <v>0</v>
      </c>
      <c r="V26" s="21">
        <f t="shared" si="3"/>
        <v>0</v>
      </c>
      <c r="W26" s="28">
        <f t="shared" si="4"/>
        <v>0</v>
      </c>
      <c r="X26" s="20">
        <v>0</v>
      </c>
      <c r="Y26" s="20">
        <f t="shared" si="5"/>
        <v>0</v>
      </c>
      <c r="Z26" s="22" t="e">
        <f t="shared" si="6"/>
        <v>#DIV/0!</v>
      </c>
      <c r="AA26" s="20">
        <v>11011</v>
      </c>
      <c r="AB26" s="20">
        <f t="shared" si="7"/>
        <v>11011</v>
      </c>
      <c r="AC26" s="22" t="e">
        <f t="shared" si="8"/>
        <v>#DIV/0!</v>
      </c>
      <c r="AD26" s="20">
        <v>38440</v>
      </c>
      <c r="AE26" s="20">
        <f t="shared" si="9"/>
        <v>38440</v>
      </c>
      <c r="AF26" s="22" t="e">
        <f t="shared" si="10"/>
        <v>#DIV/0!</v>
      </c>
      <c r="AG26" s="23">
        <f t="shared" si="11"/>
        <v>49451</v>
      </c>
      <c r="AH26" s="23">
        <f t="shared" si="12"/>
        <v>49451</v>
      </c>
      <c r="AI26" s="24" t="e">
        <f t="shared" si="13"/>
        <v>#DIV/0!</v>
      </c>
      <c r="AJ26" s="20">
        <v>51570</v>
      </c>
      <c r="AK26" s="20">
        <f t="shared" si="14"/>
        <v>51570</v>
      </c>
      <c r="AL26" s="22" t="e">
        <f t="shared" si="15"/>
        <v>#DIV/0!</v>
      </c>
      <c r="AM26" s="20">
        <v>55798</v>
      </c>
      <c r="AN26" s="20">
        <f t="shared" si="16"/>
        <v>55798</v>
      </c>
      <c r="AO26" s="22" t="e">
        <f t="shared" si="17"/>
        <v>#DIV/0!</v>
      </c>
      <c r="AP26" s="20">
        <v>58063</v>
      </c>
      <c r="AQ26" s="20">
        <f t="shared" si="18"/>
        <v>58063</v>
      </c>
      <c r="AR26" s="22" t="e">
        <f t="shared" si="19"/>
        <v>#DIV/0!</v>
      </c>
      <c r="AS26" s="25">
        <f t="shared" si="20"/>
        <v>214882</v>
      </c>
      <c r="AT26" s="25">
        <f t="shared" si="39"/>
        <v>214882</v>
      </c>
      <c r="AU26" s="26" t="e">
        <f t="shared" si="40"/>
        <v>#DIV/0!</v>
      </c>
      <c r="AV26" s="20">
        <v>70260.179999999993</v>
      </c>
      <c r="AW26" s="20">
        <f t="shared" si="21"/>
        <v>70260.179999999993</v>
      </c>
      <c r="AX26" s="22" t="e">
        <f t="shared" si="22"/>
        <v>#DIV/0!</v>
      </c>
      <c r="AY26" s="20">
        <v>244430</v>
      </c>
      <c r="AZ26" s="20">
        <f t="shared" si="23"/>
        <v>244430</v>
      </c>
      <c r="BA26" s="22" t="e">
        <f t="shared" si="24"/>
        <v>#DIV/0!</v>
      </c>
      <c r="BB26" s="20">
        <v>427656</v>
      </c>
      <c r="BC26" s="20">
        <f t="shared" si="25"/>
        <v>427656</v>
      </c>
      <c r="BD26" s="27" t="e">
        <f t="shared" si="26"/>
        <v>#DIV/0!</v>
      </c>
      <c r="BE26" s="25">
        <f t="shared" si="27"/>
        <v>957228.17999999993</v>
      </c>
      <c r="BF26" s="25">
        <f t="shared" si="28"/>
        <v>957228.17999999993</v>
      </c>
      <c r="BG26" s="26" t="e">
        <f t="shared" si="29"/>
        <v>#DIV/0!</v>
      </c>
      <c r="BH26" s="20">
        <v>283465.2</v>
      </c>
      <c r="BI26" s="20">
        <f t="shared" si="30"/>
        <v>283465.2</v>
      </c>
      <c r="BJ26" s="27" t="e">
        <f t="shared" si="31"/>
        <v>#DIV/0!</v>
      </c>
      <c r="BK26" s="20">
        <v>538445.61</v>
      </c>
      <c r="BL26" s="20">
        <f t="shared" si="32"/>
        <v>538445.61</v>
      </c>
      <c r="BM26" s="27" t="e">
        <f t="shared" si="33"/>
        <v>#DIV/0!</v>
      </c>
      <c r="BN26" s="20">
        <v>292473</v>
      </c>
      <c r="BO26" s="20">
        <f t="shared" si="34"/>
        <v>292473</v>
      </c>
      <c r="BP26" s="27" t="e">
        <f t="shared" si="35"/>
        <v>#DIV/0!</v>
      </c>
      <c r="BQ26" s="47">
        <f t="shared" si="36"/>
        <v>2071611.9899999998</v>
      </c>
      <c r="BR26" s="25">
        <f t="shared" si="41"/>
        <v>2071611.9899999998</v>
      </c>
      <c r="BS26" s="42" t="e">
        <f t="shared" si="42"/>
        <v>#DIV/0!</v>
      </c>
      <c r="BT26" s="62">
        <f>BQ26*43/100</f>
        <v>890793.15569999989</v>
      </c>
      <c r="BU26" s="49">
        <f t="shared" si="37"/>
        <v>890793.15569999989</v>
      </c>
      <c r="BV26" s="28">
        <f t="shared" si="43"/>
        <v>890793.15569999989</v>
      </c>
      <c r="BW26" s="31" t="e">
        <f t="shared" si="44"/>
        <v>#DIV/0!</v>
      </c>
    </row>
    <row r="27" spans="1:75" x14ac:dyDescent="0.2">
      <c r="A27" s="19">
        <v>29</v>
      </c>
      <c r="B27" s="34">
        <v>18</v>
      </c>
      <c r="C27" s="19" t="s">
        <v>72</v>
      </c>
      <c r="D27" s="4">
        <v>1012007676</v>
      </c>
      <c r="E27" s="4">
        <v>101201001</v>
      </c>
      <c r="F27" s="4">
        <v>86618101</v>
      </c>
      <c r="G27" s="20"/>
      <c r="H27" s="20">
        <v>190481</v>
      </c>
      <c r="I27" s="20">
        <v>144652</v>
      </c>
      <c r="J27" s="21">
        <f t="shared" si="0"/>
        <v>335133</v>
      </c>
      <c r="K27" s="28">
        <v>368381</v>
      </c>
      <c r="L27" s="20">
        <v>267706</v>
      </c>
      <c r="M27" s="20">
        <v>125492</v>
      </c>
      <c r="N27" s="21">
        <f t="shared" si="1"/>
        <v>1096712</v>
      </c>
      <c r="O27" s="20">
        <v>134170</v>
      </c>
      <c r="P27" s="20">
        <v>78005</v>
      </c>
      <c r="Q27" s="20">
        <v>96012</v>
      </c>
      <c r="R27" s="21">
        <f t="shared" si="2"/>
        <v>1404899</v>
      </c>
      <c r="S27" s="20">
        <v>155199</v>
      </c>
      <c r="T27" s="20">
        <v>148118</v>
      </c>
      <c r="U27" s="20">
        <v>238829</v>
      </c>
      <c r="V27" s="21">
        <f t="shared" si="3"/>
        <v>1947045</v>
      </c>
      <c r="W27" s="28">
        <f t="shared" si="4"/>
        <v>778818</v>
      </c>
      <c r="X27" s="20">
        <v>19720</v>
      </c>
      <c r="Y27" s="20">
        <f t="shared" si="5"/>
        <v>19720</v>
      </c>
      <c r="Z27" s="22" t="e">
        <f t="shared" si="6"/>
        <v>#DIV/0!</v>
      </c>
      <c r="AA27" s="20">
        <v>180511</v>
      </c>
      <c r="AB27" s="20">
        <f t="shared" si="7"/>
        <v>-9970</v>
      </c>
      <c r="AC27" s="22">
        <f t="shared" si="8"/>
        <v>0.94765882161475423</v>
      </c>
      <c r="AD27" s="20">
        <v>157864</v>
      </c>
      <c r="AE27" s="20">
        <f t="shared" si="9"/>
        <v>13212</v>
      </c>
      <c r="AF27" s="22">
        <f t="shared" si="10"/>
        <v>1.091336448856566</v>
      </c>
      <c r="AG27" s="23">
        <f t="shared" si="11"/>
        <v>358095</v>
      </c>
      <c r="AH27" s="23">
        <f t="shared" si="12"/>
        <v>22962</v>
      </c>
      <c r="AI27" s="24">
        <f t="shared" si="13"/>
        <v>1.0685160816750365</v>
      </c>
      <c r="AJ27" s="20">
        <v>443246</v>
      </c>
      <c r="AK27" s="20">
        <f t="shared" si="14"/>
        <v>74865</v>
      </c>
      <c r="AL27" s="22">
        <f t="shared" si="15"/>
        <v>1.203227093688328</v>
      </c>
      <c r="AM27" s="20">
        <v>168955</v>
      </c>
      <c r="AN27" s="20">
        <f t="shared" si="16"/>
        <v>-98751</v>
      </c>
      <c r="AO27" s="22">
        <f t="shared" si="17"/>
        <v>0.63112145413251852</v>
      </c>
      <c r="AP27" s="20">
        <v>142882</v>
      </c>
      <c r="AQ27" s="20">
        <f t="shared" si="18"/>
        <v>17390</v>
      </c>
      <c r="AR27" s="22">
        <f t="shared" si="19"/>
        <v>1.1385745704905492</v>
      </c>
      <c r="AS27" s="25">
        <f t="shared" si="20"/>
        <v>1113178</v>
      </c>
      <c r="AT27" s="25">
        <f t="shared" si="39"/>
        <v>16466</v>
      </c>
      <c r="AU27" s="26">
        <f t="shared" si="40"/>
        <v>1.0150139690274202</v>
      </c>
      <c r="AV27" s="20">
        <v>70082</v>
      </c>
      <c r="AW27" s="20">
        <f t="shared" si="21"/>
        <v>-64088</v>
      </c>
      <c r="AX27" s="22">
        <f t="shared" si="22"/>
        <v>0.52233733323395692</v>
      </c>
      <c r="AY27" s="20">
        <v>170609</v>
      </c>
      <c r="AZ27" s="20">
        <f t="shared" si="23"/>
        <v>92604</v>
      </c>
      <c r="BA27" s="22">
        <f t="shared" si="24"/>
        <v>2.1871546695724633</v>
      </c>
      <c r="BB27" s="20">
        <v>122336</v>
      </c>
      <c r="BC27" s="20">
        <f t="shared" si="25"/>
        <v>26324</v>
      </c>
      <c r="BD27" s="27">
        <f t="shared" si="26"/>
        <v>1.2741740615756363</v>
      </c>
      <c r="BE27" s="25">
        <f t="shared" si="27"/>
        <v>1476205</v>
      </c>
      <c r="BF27" s="25">
        <f t="shared" si="28"/>
        <v>71306</v>
      </c>
      <c r="BG27" s="26">
        <f t="shared" si="29"/>
        <v>1.0507552500215318</v>
      </c>
      <c r="BH27" s="20">
        <v>123362</v>
      </c>
      <c r="BI27" s="20">
        <f t="shared" si="30"/>
        <v>-31837</v>
      </c>
      <c r="BJ27" s="27">
        <f t="shared" si="31"/>
        <v>0.7948633689650062</v>
      </c>
      <c r="BK27" s="20">
        <v>116554</v>
      </c>
      <c r="BL27" s="20">
        <f t="shared" si="32"/>
        <v>-31564</v>
      </c>
      <c r="BM27" s="27">
        <f t="shared" si="33"/>
        <v>0.78689963407553443</v>
      </c>
      <c r="BN27" s="20">
        <v>223629</v>
      </c>
      <c r="BO27" s="20">
        <f t="shared" si="34"/>
        <v>-15200</v>
      </c>
      <c r="BP27" s="27">
        <f t="shared" si="35"/>
        <v>0.93635613765497494</v>
      </c>
      <c r="BQ27" s="47">
        <f t="shared" si="36"/>
        <v>1939750</v>
      </c>
      <c r="BR27" s="25">
        <f t="shared" si="41"/>
        <v>-7295</v>
      </c>
      <c r="BS27" s="42">
        <f t="shared" si="42"/>
        <v>0.99625329666237816</v>
      </c>
      <c r="BT27" s="62">
        <f>BQ27*43/100</f>
        <v>834092.5</v>
      </c>
      <c r="BU27" s="49">
        <f t="shared" si="37"/>
        <v>834092.5</v>
      </c>
      <c r="BV27" s="28">
        <f t="shared" si="43"/>
        <v>55274.5</v>
      </c>
      <c r="BW27" s="31">
        <f t="shared" si="44"/>
        <v>1.0709722939120565</v>
      </c>
    </row>
    <row r="28" spans="1:75" x14ac:dyDescent="0.2">
      <c r="A28" s="19">
        <v>58</v>
      </c>
      <c r="B28" s="34">
        <v>19</v>
      </c>
      <c r="C28" s="19" t="s">
        <v>115</v>
      </c>
      <c r="D28" s="4">
        <v>1012010012</v>
      </c>
      <c r="E28" s="4"/>
      <c r="F28" s="4">
        <v>86618411</v>
      </c>
      <c r="G28" s="20"/>
      <c r="H28" s="20">
        <v>157080</v>
      </c>
      <c r="I28" s="20">
        <v>159693</v>
      </c>
      <c r="J28" s="21">
        <f t="shared" si="0"/>
        <v>316773</v>
      </c>
      <c r="K28" s="28">
        <v>137503</v>
      </c>
      <c r="L28" s="20">
        <v>139304</v>
      </c>
      <c r="M28" s="20">
        <v>170193</v>
      </c>
      <c r="N28" s="21">
        <f t="shared" si="1"/>
        <v>763773</v>
      </c>
      <c r="O28" s="20">
        <v>135395</v>
      </c>
      <c r="P28" s="20">
        <v>143951</v>
      </c>
      <c r="Q28" s="20">
        <v>132998</v>
      </c>
      <c r="R28" s="21">
        <f t="shared" si="2"/>
        <v>1176117</v>
      </c>
      <c r="S28" s="20">
        <v>140698</v>
      </c>
      <c r="T28" s="20">
        <v>146206</v>
      </c>
      <c r="U28" s="20">
        <v>244705</v>
      </c>
      <c r="V28" s="21">
        <f t="shared" si="3"/>
        <v>1707726</v>
      </c>
      <c r="W28" s="28">
        <f t="shared" si="4"/>
        <v>819708.48</v>
      </c>
      <c r="X28" s="20">
        <v>0</v>
      </c>
      <c r="Y28" s="20">
        <f t="shared" si="5"/>
        <v>0</v>
      </c>
      <c r="Z28" s="22" t="e">
        <f t="shared" si="6"/>
        <v>#DIV/0!</v>
      </c>
      <c r="AA28" s="20">
        <v>122753</v>
      </c>
      <c r="AB28" s="20">
        <f t="shared" si="7"/>
        <v>-34327</v>
      </c>
      <c r="AC28" s="22">
        <f t="shared" si="8"/>
        <v>0.78146804176215945</v>
      </c>
      <c r="AD28" s="20">
        <v>99534</v>
      </c>
      <c r="AE28" s="20">
        <f t="shared" si="9"/>
        <v>-60159</v>
      </c>
      <c r="AF28" s="22">
        <f t="shared" si="10"/>
        <v>0.62328342507185663</v>
      </c>
      <c r="AG28" s="23">
        <f t="shared" si="11"/>
        <v>222287</v>
      </c>
      <c r="AH28" s="23">
        <f t="shared" si="12"/>
        <v>-94486</v>
      </c>
      <c r="AI28" s="24">
        <f t="shared" si="13"/>
        <v>0.70172331606544747</v>
      </c>
      <c r="AJ28" s="20">
        <v>230279</v>
      </c>
      <c r="AK28" s="20">
        <f t="shared" si="14"/>
        <v>92776</v>
      </c>
      <c r="AL28" s="22">
        <f t="shared" si="15"/>
        <v>1.6747198242947428</v>
      </c>
      <c r="AM28" s="20">
        <v>204779</v>
      </c>
      <c r="AN28" s="20">
        <f t="shared" si="16"/>
        <v>65475</v>
      </c>
      <c r="AO28" s="22">
        <f t="shared" si="17"/>
        <v>1.4700152185149027</v>
      </c>
      <c r="AP28" s="20">
        <v>111967</v>
      </c>
      <c r="AQ28" s="20">
        <f t="shared" si="18"/>
        <v>-58226</v>
      </c>
      <c r="AR28" s="22">
        <f t="shared" si="19"/>
        <v>0.65788252160782168</v>
      </c>
      <c r="AS28" s="25">
        <f t="shared" si="20"/>
        <v>769312</v>
      </c>
      <c r="AT28" s="25">
        <f t="shared" si="39"/>
        <v>5539</v>
      </c>
      <c r="AU28" s="26">
        <f t="shared" si="40"/>
        <v>1.0072521547632609</v>
      </c>
      <c r="AV28" s="20">
        <v>120149</v>
      </c>
      <c r="AW28" s="20">
        <f t="shared" si="21"/>
        <v>-15246</v>
      </c>
      <c r="AX28" s="22">
        <f t="shared" si="22"/>
        <v>0.88739613722811039</v>
      </c>
      <c r="AY28" s="20">
        <v>112476</v>
      </c>
      <c r="AZ28" s="20">
        <f t="shared" si="23"/>
        <v>-31475</v>
      </c>
      <c r="BA28" s="22">
        <f t="shared" si="24"/>
        <v>0.78134920910587635</v>
      </c>
      <c r="BB28" s="20">
        <v>98439</v>
      </c>
      <c r="BC28" s="20">
        <f t="shared" si="25"/>
        <v>-34559</v>
      </c>
      <c r="BD28" s="27">
        <f t="shared" si="26"/>
        <v>0.74015398727800419</v>
      </c>
      <c r="BE28" s="25">
        <f t="shared" si="27"/>
        <v>1100376</v>
      </c>
      <c r="BF28" s="25">
        <f t="shared" si="28"/>
        <v>-75741</v>
      </c>
      <c r="BG28" s="26">
        <f t="shared" si="29"/>
        <v>0.93560079481888281</v>
      </c>
      <c r="BH28" s="20">
        <v>96130</v>
      </c>
      <c r="BI28" s="20">
        <f t="shared" si="30"/>
        <v>-44568</v>
      </c>
      <c r="BJ28" s="27">
        <f t="shared" si="31"/>
        <v>0.68323643548593438</v>
      </c>
      <c r="BK28" s="20">
        <v>110833</v>
      </c>
      <c r="BL28" s="20">
        <f t="shared" si="32"/>
        <v>-35373</v>
      </c>
      <c r="BM28" s="27">
        <f t="shared" si="33"/>
        <v>0.75806054471088735</v>
      </c>
      <c r="BN28" s="20">
        <v>155946</v>
      </c>
      <c r="BO28" s="20">
        <f t="shared" si="34"/>
        <v>-88759</v>
      </c>
      <c r="BP28" s="27">
        <f t="shared" si="35"/>
        <v>0.637281624813551</v>
      </c>
      <c r="BQ28" s="47">
        <f t="shared" si="36"/>
        <v>1463285</v>
      </c>
      <c r="BR28" s="25">
        <f t="shared" si="41"/>
        <v>-244441</v>
      </c>
      <c r="BS28" s="42">
        <f t="shared" si="42"/>
        <v>0.85686169795388722</v>
      </c>
      <c r="BT28" s="42">
        <f>BQ28*51/100</f>
        <v>746275.35</v>
      </c>
      <c r="BU28" s="49">
        <f t="shared" si="37"/>
        <v>746275.35</v>
      </c>
      <c r="BV28" s="28">
        <f t="shared" si="43"/>
        <v>-73433.13</v>
      </c>
      <c r="BW28" s="31">
        <f t="shared" si="44"/>
        <v>0.91041555407600516</v>
      </c>
    </row>
    <row r="29" spans="1:75" x14ac:dyDescent="0.2">
      <c r="A29" s="29">
        <v>19</v>
      </c>
      <c r="B29" s="34">
        <v>20</v>
      </c>
      <c r="C29" s="29" t="s">
        <v>61</v>
      </c>
      <c r="D29" s="30">
        <v>2310031475</v>
      </c>
      <c r="E29" s="30" t="s">
        <v>62</v>
      </c>
      <c r="F29" s="30">
        <v>86618101</v>
      </c>
      <c r="G29" s="28">
        <v>130624</v>
      </c>
      <c r="H29" s="28">
        <v>119946</v>
      </c>
      <c r="I29" s="28">
        <v>116489</v>
      </c>
      <c r="J29" s="21">
        <f t="shared" si="0"/>
        <v>367059</v>
      </c>
      <c r="K29" s="28">
        <v>122697</v>
      </c>
      <c r="L29" s="28">
        <v>109625</v>
      </c>
      <c r="M29" s="28">
        <v>132494</v>
      </c>
      <c r="N29" s="21">
        <f t="shared" si="1"/>
        <v>731875</v>
      </c>
      <c r="O29" s="28">
        <v>130609</v>
      </c>
      <c r="P29" s="28">
        <v>120359</v>
      </c>
      <c r="Q29" s="28">
        <v>130373</v>
      </c>
      <c r="R29" s="21">
        <f t="shared" si="2"/>
        <v>1113216</v>
      </c>
      <c r="S29" s="28">
        <v>111782</v>
      </c>
      <c r="T29" s="28">
        <v>113339</v>
      </c>
      <c r="U29" s="28">
        <v>116358</v>
      </c>
      <c r="V29" s="21">
        <f t="shared" si="3"/>
        <v>1454695</v>
      </c>
      <c r="W29" s="28">
        <f t="shared" si="4"/>
        <v>581878</v>
      </c>
      <c r="X29" s="28">
        <v>127776</v>
      </c>
      <c r="Y29" s="28">
        <f t="shared" si="5"/>
        <v>-2848</v>
      </c>
      <c r="Z29" s="31">
        <f t="shared" si="6"/>
        <v>0.97819696227339537</v>
      </c>
      <c r="AA29" s="28">
        <v>131582</v>
      </c>
      <c r="AB29" s="28">
        <f t="shared" si="7"/>
        <v>11636</v>
      </c>
      <c r="AC29" s="31">
        <f t="shared" si="8"/>
        <v>1.0970103213112568</v>
      </c>
      <c r="AD29" s="28">
        <v>123388</v>
      </c>
      <c r="AE29" s="28">
        <f t="shared" si="9"/>
        <v>6899</v>
      </c>
      <c r="AF29" s="31">
        <f t="shared" si="10"/>
        <v>1.0592244761307934</v>
      </c>
      <c r="AG29" s="28">
        <f t="shared" si="11"/>
        <v>382746</v>
      </c>
      <c r="AH29" s="28">
        <f t="shared" si="12"/>
        <v>15687</v>
      </c>
      <c r="AI29" s="31">
        <f t="shared" si="13"/>
        <v>1.0427369986841353</v>
      </c>
      <c r="AJ29" s="28">
        <v>109026</v>
      </c>
      <c r="AK29" s="28">
        <f t="shared" si="14"/>
        <v>-13671</v>
      </c>
      <c r="AL29" s="31">
        <f t="shared" si="15"/>
        <v>0.88857918286510673</v>
      </c>
      <c r="AM29" s="28">
        <v>146704</v>
      </c>
      <c r="AN29" s="20">
        <f t="shared" si="16"/>
        <v>37079</v>
      </c>
      <c r="AO29" s="22">
        <f t="shared" si="17"/>
        <v>1.3382348916761688</v>
      </c>
      <c r="AP29" s="28">
        <v>136858</v>
      </c>
      <c r="AQ29" s="20">
        <f t="shared" si="18"/>
        <v>4364</v>
      </c>
      <c r="AR29" s="22">
        <f t="shared" si="19"/>
        <v>1.0329373405588178</v>
      </c>
      <c r="AS29" s="25">
        <f t="shared" si="20"/>
        <v>775334</v>
      </c>
      <c r="AT29" s="25">
        <f t="shared" si="39"/>
        <v>43459</v>
      </c>
      <c r="AU29" s="26">
        <f t="shared" si="40"/>
        <v>1.0593803586678052</v>
      </c>
      <c r="AV29" s="28">
        <v>110465</v>
      </c>
      <c r="AW29" s="20">
        <f t="shared" si="21"/>
        <v>-20144</v>
      </c>
      <c r="AX29" s="22">
        <f t="shared" si="22"/>
        <v>0.84576866831535347</v>
      </c>
      <c r="AY29" s="28">
        <v>175871</v>
      </c>
      <c r="AZ29" s="20">
        <f t="shared" si="23"/>
        <v>55512</v>
      </c>
      <c r="BA29" s="22">
        <f t="shared" si="24"/>
        <v>1.4612201829526665</v>
      </c>
      <c r="BB29" s="28">
        <v>142099</v>
      </c>
      <c r="BC29" s="28">
        <f t="shared" si="25"/>
        <v>11726</v>
      </c>
      <c r="BD29" s="32">
        <f t="shared" si="26"/>
        <v>1.0899419358302715</v>
      </c>
      <c r="BE29" s="25">
        <f t="shared" si="27"/>
        <v>1203769</v>
      </c>
      <c r="BF29" s="25">
        <f t="shared" si="28"/>
        <v>90553</v>
      </c>
      <c r="BG29" s="26">
        <f t="shared" si="29"/>
        <v>1.0813436026790848</v>
      </c>
      <c r="BH29" s="28">
        <v>132353</v>
      </c>
      <c r="BI29" s="28">
        <f t="shared" si="30"/>
        <v>20571</v>
      </c>
      <c r="BJ29" s="32">
        <f t="shared" si="31"/>
        <v>1.1840278399026678</v>
      </c>
      <c r="BK29" s="28">
        <v>131253</v>
      </c>
      <c r="BL29" s="28">
        <f t="shared" si="32"/>
        <v>17914</v>
      </c>
      <c r="BM29" s="32">
        <f t="shared" si="33"/>
        <v>1.1580568030422009</v>
      </c>
      <c r="BN29" s="28">
        <v>105601</v>
      </c>
      <c r="BO29" s="28">
        <f t="shared" si="34"/>
        <v>-10757</v>
      </c>
      <c r="BP29" s="32">
        <f t="shared" si="35"/>
        <v>0.90755255332680174</v>
      </c>
      <c r="BQ29" s="47">
        <f t="shared" si="36"/>
        <v>1572976</v>
      </c>
      <c r="BR29" s="25">
        <f t="shared" si="41"/>
        <v>118281</v>
      </c>
      <c r="BS29" s="42">
        <f t="shared" si="42"/>
        <v>1.081309827833326</v>
      </c>
      <c r="BT29" s="62">
        <f>BQ29*43/100</f>
        <v>676379.68</v>
      </c>
      <c r="BU29" s="49">
        <f t="shared" si="37"/>
        <v>676379.68</v>
      </c>
      <c r="BV29" s="28">
        <f t="shared" si="43"/>
        <v>94501.680000000051</v>
      </c>
      <c r="BW29" s="31">
        <f t="shared" si="44"/>
        <v>1.1624080649208255</v>
      </c>
    </row>
    <row r="30" spans="1:75" s="33" customFormat="1" x14ac:dyDescent="0.2">
      <c r="A30" s="19">
        <v>32</v>
      </c>
      <c r="B30" s="34">
        <v>21</v>
      </c>
      <c r="C30" s="19" t="s">
        <v>75</v>
      </c>
      <c r="D30" s="4">
        <v>1012003551</v>
      </c>
      <c r="E30" s="4">
        <v>101201001</v>
      </c>
      <c r="F30" s="4">
        <v>86618101</v>
      </c>
      <c r="G30" s="20"/>
      <c r="H30" s="20">
        <v>136258</v>
      </c>
      <c r="I30" s="20">
        <v>116678</v>
      </c>
      <c r="J30" s="21">
        <f t="shared" si="0"/>
        <v>252936</v>
      </c>
      <c r="K30" s="28">
        <v>125676</v>
      </c>
      <c r="L30" s="20">
        <v>152830</v>
      </c>
      <c r="M30" s="20">
        <v>137361</v>
      </c>
      <c r="N30" s="21">
        <f t="shared" si="1"/>
        <v>668803</v>
      </c>
      <c r="O30" s="20">
        <v>159133</v>
      </c>
      <c r="P30" s="20">
        <v>129133</v>
      </c>
      <c r="Q30" s="20">
        <v>101629</v>
      </c>
      <c r="R30" s="21">
        <f t="shared" si="2"/>
        <v>1058698</v>
      </c>
      <c r="S30" s="20">
        <v>137823</v>
      </c>
      <c r="T30" s="20">
        <v>176352</v>
      </c>
      <c r="U30" s="20">
        <v>384944</v>
      </c>
      <c r="V30" s="21">
        <f t="shared" si="3"/>
        <v>1757817</v>
      </c>
      <c r="W30" s="28">
        <f t="shared" si="4"/>
        <v>703126.8</v>
      </c>
      <c r="X30" s="20">
        <v>3675</v>
      </c>
      <c r="Y30" s="20">
        <f t="shared" si="5"/>
        <v>3675</v>
      </c>
      <c r="Z30" s="22" t="e">
        <f t="shared" si="6"/>
        <v>#DIV/0!</v>
      </c>
      <c r="AA30" s="20">
        <v>124453</v>
      </c>
      <c r="AB30" s="20">
        <f t="shared" si="7"/>
        <v>-11805</v>
      </c>
      <c r="AC30" s="22">
        <f t="shared" si="8"/>
        <v>0.91336288511500241</v>
      </c>
      <c r="AD30" s="20">
        <v>119815</v>
      </c>
      <c r="AE30" s="20">
        <f t="shared" si="9"/>
        <v>3137</v>
      </c>
      <c r="AF30" s="22">
        <f t="shared" si="10"/>
        <v>1.026885959649634</v>
      </c>
      <c r="AG30" s="23">
        <f t="shared" si="11"/>
        <v>247943</v>
      </c>
      <c r="AH30" s="23">
        <f t="shared" si="12"/>
        <v>-4993</v>
      </c>
      <c r="AI30" s="24">
        <f t="shared" si="13"/>
        <v>0.9802598285732359</v>
      </c>
      <c r="AJ30" s="20">
        <v>135941</v>
      </c>
      <c r="AK30" s="20">
        <f t="shared" si="14"/>
        <v>10265</v>
      </c>
      <c r="AL30" s="22">
        <f t="shared" si="15"/>
        <v>1.081678283840988</v>
      </c>
      <c r="AM30" s="20">
        <v>118520</v>
      </c>
      <c r="AN30" s="20">
        <f t="shared" si="16"/>
        <v>-34310</v>
      </c>
      <c r="AO30" s="22">
        <f t="shared" si="17"/>
        <v>0.77550219197801473</v>
      </c>
      <c r="AP30" s="20">
        <v>146801</v>
      </c>
      <c r="AQ30" s="20">
        <f t="shared" si="18"/>
        <v>9440</v>
      </c>
      <c r="AR30" s="22">
        <f t="shared" si="19"/>
        <v>1.0687240191903087</v>
      </c>
      <c r="AS30" s="25">
        <f t="shared" si="20"/>
        <v>649205</v>
      </c>
      <c r="AT30" s="25">
        <f t="shared" si="39"/>
        <v>-19598</v>
      </c>
      <c r="AU30" s="26">
        <f t="shared" si="40"/>
        <v>0.97069690177825163</v>
      </c>
      <c r="AV30" s="20">
        <v>166830</v>
      </c>
      <c r="AW30" s="20">
        <f t="shared" si="21"/>
        <v>7697</v>
      </c>
      <c r="AX30" s="22">
        <f t="shared" si="22"/>
        <v>1.0483683459747506</v>
      </c>
      <c r="AY30" s="20">
        <v>99208</v>
      </c>
      <c r="AZ30" s="20">
        <f t="shared" si="23"/>
        <v>-29925</v>
      </c>
      <c r="BA30" s="22">
        <f t="shared" si="24"/>
        <v>0.76826217930350882</v>
      </c>
      <c r="BB30" s="20">
        <v>82918</v>
      </c>
      <c r="BC30" s="20">
        <f t="shared" si="25"/>
        <v>-18711</v>
      </c>
      <c r="BD30" s="27">
        <f t="shared" si="26"/>
        <v>0.81588916549410107</v>
      </c>
      <c r="BE30" s="25">
        <f t="shared" si="27"/>
        <v>998161</v>
      </c>
      <c r="BF30" s="25">
        <f t="shared" si="28"/>
        <v>-60537</v>
      </c>
      <c r="BG30" s="26">
        <f t="shared" si="29"/>
        <v>0.94281938758739503</v>
      </c>
      <c r="BH30" s="20">
        <v>146191</v>
      </c>
      <c r="BI30" s="20">
        <f t="shared" si="30"/>
        <v>8368</v>
      </c>
      <c r="BJ30" s="27">
        <f t="shared" si="31"/>
        <v>1.060715555458813</v>
      </c>
      <c r="BK30" s="20">
        <v>100755.49</v>
      </c>
      <c r="BL30" s="20">
        <f t="shared" si="32"/>
        <v>-75596.509999999995</v>
      </c>
      <c r="BM30" s="27">
        <f t="shared" si="33"/>
        <v>0.57133171157684637</v>
      </c>
      <c r="BN30" s="20">
        <v>277998</v>
      </c>
      <c r="BO30" s="20">
        <f t="shared" si="34"/>
        <v>-106946</v>
      </c>
      <c r="BP30" s="27">
        <f t="shared" si="35"/>
        <v>0.72217777131219085</v>
      </c>
      <c r="BQ30" s="47">
        <f t="shared" si="36"/>
        <v>1523105.49</v>
      </c>
      <c r="BR30" s="25">
        <f t="shared" si="41"/>
        <v>-234711.51</v>
      </c>
      <c r="BS30" s="42">
        <f t="shared" si="42"/>
        <v>0.86647557168920308</v>
      </c>
      <c r="BT30" s="62">
        <f>BQ30*43/100</f>
        <v>654935.36069999996</v>
      </c>
      <c r="BU30" s="49">
        <f t="shared" si="37"/>
        <v>654935.36069999996</v>
      </c>
      <c r="BV30" s="28">
        <f t="shared" si="43"/>
        <v>-48191.439300000085</v>
      </c>
      <c r="BW30" s="31">
        <f t="shared" si="44"/>
        <v>0.93146123956589322</v>
      </c>
    </row>
    <row r="31" spans="1:75" x14ac:dyDescent="0.2">
      <c r="A31" s="19">
        <v>76</v>
      </c>
      <c r="B31" s="34">
        <v>22</v>
      </c>
      <c r="C31" s="19" t="s">
        <v>142</v>
      </c>
      <c r="D31" s="4">
        <v>7708503727</v>
      </c>
      <c r="E31" s="4" t="s">
        <v>143</v>
      </c>
      <c r="F31" s="4">
        <v>86618433</v>
      </c>
      <c r="G31" s="20">
        <v>7132</v>
      </c>
      <c r="H31" s="20">
        <v>117532</v>
      </c>
      <c r="I31" s="20">
        <v>117804</v>
      </c>
      <c r="J31" s="21">
        <f t="shared" si="0"/>
        <v>242468</v>
      </c>
      <c r="K31" s="28">
        <v>0</v>
      </c>
      <c r="L31" s="20">
        <v>0</v>
      </c>
      <c r="M31" s="20">
        <v>0</v>
      </c>
      <c r="N31" s="21">
        <f t="shared" si="1"/>
        <v>242468</v>
      </c>
      <c r="O31" s="20">
        <v>0</v>
      </c>
      <c r="P31" s="20">
        <v>0</v>
      </c>
      <c r="Q31" s="20">
        <v>0</v>
      </c>
      <c r="R31" s="21">
        <f t="shared" si="2"/>
        <v>242468</v>
      </c>
      <c r="S31" s="20">
        <v>0</v>
      </c>
      <c r="T31" s="20">
        <v>0</v>
      </c>
      <c r="U31" s="20">
        <v>-242468</v>
      </c>
      <c r="V31" s="21">
        <f t="shared" si="3"/>
        <v>0</v>
      </c>
      <c r="W31" s="28">
        <f t="shared" si="4"/>
        <v>0</v>
      </c>
      <c r="X31" s="20"/>
      <c r="Y31" s="20">
        <f t="shared" si="5"/>
        <v>-7132</v>
      </c>
      <c r="Z31" s="22">
        <f t="shared" si="6"/>
        <v>0</v>
      </c>
      <c r="AA31" s="20">
        <v>99729</v>
      </c>
      <c r="AB31" s="20">
        <f t="shared" si="7"/>
        <v>-17803</v>
      </c>
      <c r="AC31" s="22">
        <f t="shared" si="8"/>
        <v>0.84852635877888571</v>
      </c>
      <c r="AD31" s="20">
        <v>86891</v>
      </c>
      <c r="AE31" s="20">
        <f t="shared" si="9"/>
        <v>-30913</v>
      </c>
      <c r="AF31" s="22">
        <f t="shared" si="10"/>
        <v>0.73758955553291905</v>
      </c>
      <c r="AG31" s="23">
        <f t="shared" si="11"/>
        <v>186620</v>
      </c>
      <c r="AH31" s="23">
        <f t="shared" si="12"/>
        <v>-55848</v>
      </c>
      <c r="AI31" s="24">
        <f t="shared" si="13"/>
        <v>0.7696685748222446</v>
      </c>
      <c r="AJ31" s="20">
        <v>75927</v>
      </c>
      <c r="AK31" s="20">
        <f t="shared" si="14"/>
        <v>75927</v>
      </c>
      <c r="AL31" s="22" t="e">
        <f t="shared" si="15"/>
        <v>#DIV/0!</v>
      </c>
      <c r="AM31" s="20">
        <v>111229</v>
      </c>
      <c r="AN31" s="20">
        <f t="shared" si="16"/>
        <v>111229</v>
      </c>
      <c r="AO31" s="22" t="e">
        <f t="shared" si="17"/>
        <v>#DIV/0!</v>
      </c>
      <c r="AP31" s="20">
        <v>115516</v>
      </c>
      <c r="AQ31" s="20">
        <f t="shared" si="18"/>
        <v>115516</v>
      </c>
      <c r="AR31" s="22" t="e">
        <f t="shared" si="19"/>
        <v>#DIV/0!</v>
      </c>
      <c r="AS31" s="25">
        <f t="shared" si="20"/>
        <v>489292</v>
      </c>
      <c r="AT31" s="25">
        <f t="shared" si="39"/>
        <v>246824</v>
      </c>
      <c r="AU31" s="26">
        <f t="shared" si="40"/>
        <v>2.0179652572710625</v>
      </c>
      <c r="AV31" s="20">
        <v>123947</v>
      </c>
      <c r="AW31" s="20">
        <f t="shared" si="21"/>
        <v>123947</v>
      </c>
      <c r="AX31" s="22" t="e">
        <f t="shared" si="22"/>
        <v>#DIV/0!</v>
      </c>
      <c r="AY31" s="20">
        <v>154137</v>
      </c>
      <c r="AZ31" s="20">
        <f t="shared" si="23"/>
        <v>154137</v>
      </c>
      <c r="BA31" s="22" t="e">
        <f t="shared" si="24"/>
        <v>#DIV/0!</v>
      </c>
      <c r="BB31" s="20">
        <v>120609</v>
      </c>
      <c r="BC31" s="20">
        <f t="shared" si="25"/>
        <v>120609</v>
      </c>
      <c r="BD31" s="27" t="e">
        <f t="shared" si="26"/>
        <v>#DIV/0!</v>
      </c>
      <c r="BE31" s="25">
        <f t="shared" si="27"/>
        <v>887985</v>
      </c>
      <c r="BF31" s="25">
        <f t="shared" si="28"/>
        <v>645517</v>
      </c>
      <c r="BG31" s="26">
        <f t="shared" si="29"/>
        <v>3.6622770839863406</v>
      </c>
      <c r="BH31" s="20">
        <v>122274</v>
      </c>
      <c r="BI31" s="20">
        <f t="shared" si="30"/>
        <v>122274</v>
      </c>
      <c r="BJ31" s="27" t="e">
        <f t="shared" si="31"/>
        <v>#DIV/0!</v>
      </c>
      <c r="BK31" s="20">
        <v>129931</v>
      </c>
      <c r="BL31" s="20">
        <f t="shared" si="32"/>
        <v>129931</v>
      </c>
      <c r="BM31" s="27" t="e">
        <f t="shared" si="33"/>
        <v>#DIV/0!</v>
      </c>
      <c r="BN31" s="20">
        <v>128802</v>
      </c>
      <c r="BO31" s="20">
        <f t="shared" si="34"/>
        <v>371270</v>
      </c>
      <c r="BP31" s="27">
        <f t="shared" si="35"/>
        <v>-0.53121236616790668</v>
      </c>
      <c r="BQ31" s="47">
        <f t="shared" si="36"/>
        <v>1268992</v>
      </c>
      <c r="BR31" s="25">
        <f t="shared" si="41"/>
        <v>1268992</v>
      </c>
      <c r="BS31" s="42" t="e">
        <f t="shared" si="42"/>
        <v>#DIV/0!</v>
      </c>
      <c r="BT31" s="42">
        <f>BQ31*51/100</f>
        <v>647185.92000000004</v>
      </c>
      <c r="BU31" s="49">
        <f t="shared" si="37"/>
        <v>647185.92000000004</v>
      </c>
      <c r="BV31" s="28">
        <f t="shared" si="43"/>
        <v>647185.92000000004</v>
      </c>
      <c r="BW31" s="31" t="e">
        <f t="shared" si="44"/>
        <v>#DIV/0!</v>
      </c>
    </row>
    <row r="32" spans="1:75" x14ac:dyDescent="0.2">
      <c r="A32" s="19">
        <v>10</v>
      </c>
      <c r="B32" s="34">
        <v>23</v>
      </c>
      <c r="C32" s="19" t="s">
        <v>52</v>
      </c>
      <c r="D32" s="4">
        <v>7802312751</v>
      </c>
      <c r="E32" s="4">
        <v>101232001</v>
      </c>
      <c r="F32" s="4">
        <v>86618101</v>
      </c>
      <c r="G32" s="20">
        <v>119274</v>
      </c>
      <c r="H32" s="20">
        <v>123392</v>
      </c>
      <c r="I32" s="20">
        <v>152879</v>
      </c>
      <c r="J32" s="21">
        <f t="shared" si="0"/>
        <v>395545</v>
      </c>
      <c r="K32" s="28">
        <v>104728</v>
      </c>
      <c r="L32" s="20">
        <v>136561</v>
      </c>
      <c r="M32" s="20">
        <v>132644</v>
      </c>
      <c r="N32" s="21">
        <f t="shared" si="1"/>
        <v>769478</v>
      </c>
      <c r="O32" s="20">
        <v>171688</v>
      </c>
      <c r="P32" s="20">
        <v>139567</v>
      </c>
      <c r="Q32" s="20">
        <v>114193</v>
      </c>
      <c r="R32" s="21">
        <f t="shared" si="2"/>
        <v>1194926</v>
      </c>
      <c r="S32" s="20">
        <v>95024</v>
      </c>
      <c r="T32" s="20">
        <v>109483</v>
      </c>
      <c r="U32" s="20">
        <v>113375</v>
      </c>
      <c r="V32" s="21">
        <f t="shared" si="3"/>
        <v>1512808</v>
      </c>
      <c r="W32" s="28">
        <f t="shared" si="4"/>
        <v>605123.19999999995</v>
      </c>
      <c r="X32" s="20">
        <v>131085</v>
      </c>
      <c r="Y32" s="20">
        <f t="shared" si="5"/>
        <v>11811</v>
      </c>
      <c r="Z32" s="22">
        <f t="shared" si="6"/>
        <v>1.0990240957794657</v>
      </c>
      <c r="AA32" s="20">
        <v>111096</v>
      </c>
      <c r="AB32" s="20">
        <f t="shared" si="7"/>
        <v>-12296</v>
      </c>
      <c r="AC32" s="22">
        <f t="shared" si="8"/>
        <v>0.9003501037344398</v>
      </c>
      <c r="AD32" s="20">
        <v>122158</v>
      </c>
      <c r="AE32" s="20">
        <f t="shared" si="9"/>
        <v>-30721</v>
      </c>
      <c r="AF32" s="22">
        <f t="shared" si="10"/>
        <v>0.79905022926628244</v>
      </c>
      <c r="AG32" s="23">
        <f t="shared" si="11"/>
        <v>364339</v>
      </c>
      <c r="AH32" s="23">
        <f t="shared" si="12"/>
        <v>-31206</v>
      </c>
      <c r="AI32" s="24">
        <f t="shared" si="13"/>
        <v>0.92110632165745998</v>
      </c>
      <c r="AJ32" s="20">
        <v>112506</v>
      </c>
      <c r="AK32" s="20">
        <f t="shared" si="14"/>
        <v>7778</v>
      </c>
      <c r="AL32" s="22">
        <f t="shared" si="15"/>
        <v>1.0742685814681843</v>
      </c>
      <c r="AM32" s="20">
        <v>166233</v>
      </c>
      <c r="AN32" s="20">
        <f t="shared" si="16"/>
        <v>29672</v>
      </c>
      <c r="AO32" s="22">
        <f t="shared" si="17"/>
        <v>1.2172801898052885</v>
      </c>
      <c r="AP32" s="20">
        <v>116007</v>
      </c>
      <c r="AQ32" s="20">
        <f t="shared" si="18"/>
        <v>-16637</v>
      </c>
      <c r="AR32" s="22">
        <f t="shared" si="19"/>
        <v>0.874574047827267</v>
      </c>
      <c r="AS32" s="25">
        <f t="shared" si="20"/>
        <v>759085</v>
      </c>
      <c r="AT32" s="25">
        <f t="shared" si="39"/>
        <v>-10393</v>
      </c>
      <c r="AU32" s="26">
        <f t="shared" si="40"/>
        <v>0.98649344100806002</v>
      </c>
      <c r="AV32" s="20">
        <v>116251</v>
      </c>
      <c r="AW32" s="20">
        <f t="shared" si="21"/>
        <v>-55437</v>
      </c>
      <c r="AX32" s="22">
        <f t="shared" si="22"/>
        <v>0.67710614603233776</v>
      </c>
      <c r="AY32" s="20">
        <v>105169</v>
      </c>
      <c r="AZ32" s="20">
        <f t="shared" si="23"/>
        <v>-34398</v>
      </c>
      <c r="BA32" s="22">
        <f t="shared" si="24"/>
        <v>0.75353772739974345</v>
      </c>
      <c r="BB32" s="20">
        <v>115232</v>
      </c>
      <c r="BC32" s="20">
        <f t="shared" si="25"/>
        <v>1039</v>
      </c>
      <c r="BD32" s="27">
        <f t="shared" si="26"/>
        <v>1.0090986312646135</v>
      </c>
      <c r="BE32" s="25">
        <f t="shared" si="27"/>
        <v>1095737</v>
      </c>
      <c r="BF32" s="25">
        <f t="shared" si="28"/>
        <v>-99189</v>
      </c>
      <c r="BG32" s="26">
        <f t="shared" si="29"/>
        <v>0.91699151244512211</v>
      </c>
      <c r="BH32" s="20">
        <v>94441</v>
      </c>
      <c r="BI32" s="20">
        <f t="shared" si="30"/>
        <v>-583</v>
      </c>
      <c r="BJ32" s="27">
        <f t="shared" si="31"/>
        <v>0.99386470786327663</v>
      </c>
      <c r="BK32" s="20">
        <v>110378</v>
      </c>
      <c r="BL32" s="20">
        <f t="shared" si="32"/>
        <v>895</v>
      </c>
      <c r="BM32" s="27">
        <f t="shared" si="33"/>
        <v>1.008174785126458</v>
      </c>
      <c r="BN32" s="20">
        <v>117358</v>
      </c>
      <c r="BO32" s="20">
        <f t="shared" si="34"/>
        <v>3983</v>
      </c>
      <c r="BP32" s="27">
        <f t="shared" si="35"/>
        <v>1.0351312017640573</v>
      </c>
      <c r="BQ32" s="47">
        <f t="shared" si="36"/>
        <v>1417914</v>
      </c>
      <c r="BR32" s="25">
        <f t="shared" si="41"/>
        <v>-94894</v>
      </c>
      <c r="BS32" s="42">
        <f t="shared" si="42"/>
        <v>0.93727293879990059</v>
      </c>
      <c r="BT32" s="62">
        <f>BQ32*43/100</f>
        <v>609703.02</v>
      </c>
      <c r="BU32" s="49">
        <f t="shared" si="37"/>
        <v>609703.02</v>
      </c>
      <c r="BV32" s="28">
        <f t="shared" si="43"/>
        <v>4579.8200000000652</v>
      </c>
      <c r="BW32" s="31">
        <f t="shared" si="44"/>
        <v>1.0075684092098933</v>
      </c>
    </row>
    <row r="33" spans="1:75" x14ac:dyDescent="0.2">
      <c r="A33" s="19">
        <v>11</v>
      </c>
      <c r="B33" s="34">
        <v>24</v>
      </c>
      <c r="C33" s="19" t="s">
        <v>53</v>
      </c>
      <c r="D33" s="4">
        <v>1012001674</v>
      </c>
      <c r="E33" s="4">
        <v>101201001</v>
      </c>
      <c r="F33" s="4">
        <v>86618101</v>
      </c>
      <c r="G33" s="20">
        <v>121393</v>
      </c>
      <c r="H33" s="20">
        <v>117445</v>
      </c>
      <c r="I33" s="20">
        <v>135851</v>
      </c>
      <c r="J33" s="21">
        <f t="shared" si="0"/>
        <v>374689</v>
      </c>
      <c r="K33" s="28">
        <v>4633</v>
      </c>
      <c r="L33" s="20">
        <v>240829</v>
      </c>
      <c r="M33" s="20">
        <v>274137</v>
      </c>
      <c r="N33" s="21">
        <f t="shared" si="1"/>
        <v>894288</v>
      </c>
      <c r="O33" s="20">
        <v>44271</v>
      </c>
      <c r="P33" s="20">
        <v>36026</v>
      </c>
      <c r="Q33" s="20">
        <v>111478</v>
      </c>
      <c r="R33" s="21">
        <f t="shared" si="2"/>
        <v>1086063</v>
      </c>
      <c r="S33" s="20">
        <v>145200</v>
      </c>
      <c r="T33" s="20">
        <v>122633</v>
      </c>
      <c r="U33" s="20">
        <v>123379.19</v>
      </c>
      <c r="V33" s="21">
        <f t="shared" si="3"/>
        <v>1477275.19</v>
      </c>
      <c r="W33" s="28">
        <f t="shared" si="4"/>
        <v>590910.07599999988</v>
      </c>
      <c r="X33" s="20">
        <v>117895</v>
      </c>
      <c r="Y33" s="20">
        <f t="shared" si="5"/>
        <v>-3498</v>
      </c>
      <c r="Z33" s="22">
        <f t="shared" si="6"/>
        <v>0.97118449992997946</v>
      </c>
      <c r="AA33" s="20">
        <v>119903</v>
      </c>
      <c r="AB33" s="20">
        <f t="shared" si="7"/>
        <v>2458</v>
      </c>
      <c r="AC33" s="22">
        <f t="shared" si="8"/>
        <v>1.0209289454638342</v>
      </c>
      <c r="AD33" s="20">
        <v>111599</v>
      </c>
      <c r="AE33" s="20">
        <f t="shared" si="9"/>
        <v>-24252</v>
      </c>
      <c r="AF33" s="22">
        <f t="shared" si="10"/>
        <v>0.82148088714841994</v>
      </c>
      <c r="AG33" s="23">
        <f t="shared" si="11"/>
        <v>349397</v>
      </c>
      <c r="AH33" s="23">
        <f t="shared" si="12"/>
        <v>-25292</v>
      </c>
      <c r="AI33" s="24">
        <f t="shared" si="13"/>
        <v>0.93249868557657145</v>
      </c>
      <c r="AJ33" s="20">
        <v>119903</v>
      </c>
      <c r="AK33" s="20">
        <f t="shared" si="14"/>
        <v>115270</v>
      </c>
      <c r="AL33" s="22">
        <f t="shared" si="15"/>
        <v>25.880207209151738</v>
      </c>
      <c r="AM33" s="20">
        <v>122922</v>
      </c>
      <c r="AN33" s="20">
        <f t="shared" si="16"/>
        <v>-117907</v>
      </c>
      <c r="AO33" s="22">
        <f t="shared" si="17"/>
        <v>0.51041195204896417</v>
      </c>
      <c r="AP33" s="20">
        <v>303231</v>
      </c>
      <c r="AQ33" s="20">
        <f t="shared" si="18"/>
        <v>29094</v>
      </c>
      <c r="AR33" s="22">
        <f t="shared" si="19"/>
        <v>1.1061294170433031</v>
      </c>
      <c r="AS33" s="25">
        <f t="shared" si="20"/>
        <v>895453</v>
      </c>
      <c r="AT33" s="25">
        <f t="shared" si="39"/>
        <v>1165</v>
      </c>
      <c r="AU33" s="26">
        <f t="shared" si="40"/>
        <v>1.001302712325336</v>
      </c>
      <c r="AV33" s="20">
        <v>42044</v>
      </c>
      <c r="AW33" s="20">
        <f t="shared" si="21"/>
        <v>-2227</v>
      </c>
      <c r="AX33" s="22">
        <f t="shared" si="22"/>
        <v>0.94969618937905176</v>
      </c>
      <c r="AY33" s="20">
        <v>36673</v>
      </c>
      <c r="AZ33" s="20">
        <f t="shared" si="23"/>
        <v>647</v>
      </c>
      <c r="BA33" s="22">
        <f t="shared" si="24"/>
        <v>1.017959251651585</v>
      </c>
      <c r="BB33" s="20">
        <v>113430</v>
      </c>
      <c r="BC33" s="20">
        <f t="shared" si="25"/>
        <v>1952</v>
      </c>
      <c r="BD33" s="27">
        <f t="shared" si="26"/>
        <v>1.0175101813810796</v>
      </c>
      <c r="BE33" s="25">
        <f t="shared" si="27"/>
        <v>1087600</v>
      </c>
      <c r="BF33" s="25">
        <f t="shared" si="28"/>
        <v>1537</v>
      </c>
      <c r="BG33" s="26">
        <f t="shared" si="29"/>
        <v>1.0014152033537649</v>
      </c>
      <c r="BH33" s="20">
        <v>117910</v>
      </c>
      <c r="BI33" s="20">
        <f t="shared" si="30"/>
        <v>-27290</v>
      </c>
      <c r="BJ33" s="27">
        <f t="shared" si="31"/>
        <v>0.81205234159779616</v>
      </c>
      <c r="BK33" s="20">
        <v>123107</v>
      </c>
      <c r="BL33" s="20">
        <f t="shared" si="32"/>
        <v>474</v>
      </c>
      <c r="BM33" s="27">
        <f t="shared" si="33"/>
        <v>1.0038651912617322</v>
      </c>
      <c r="BN33" s="20">
        <v>86403.86</v>
      </c>
      <c r="BO33" s="20">
        <f t="shared" si="34"/>
        <v>-36975.33</v>
      </c>
      <c r="BP33" s="27">
        <f t="shared" si="35"/>
        <v>0.70031145446813192</v>
      </c>
      <c r="BQ33" s="47">
        <f t="shared" si="36"/>
        <v>1415020.86</v>
      </c>
      <c r="BR33" s="25">
        <f t="shared" si="41"/>
        <v>-62254.329999999842</v>
      </c>
      <c r="BS33" s="42">
        <f t="shared" si="42"/>
        <v>0.95785867763744148</v>
      </c>
      <c r="BT33" s="62">
        <f>BQ33*43/100</f>
        <v>608458.96980000008</v>
      </c>
      <c r="BU33" s="49">
        <f t="shared" si="37"/>
        <v>608458.96980000008</v>
      </c>
      <c r="BV33" s="28">
        <f t="shared" si="43"/>
        <v>17548.893800000194</v>
      </c>
      <c r="BW33" s="31">
        <f t="shared" si="44"/>
        <v>1.0296980784602499</v>
      </c>
    </row>
    <row r="34" spans="1:75" x14ac:dyDescent="0.2">
      <c r="A34" s="19">
        <v>71</v>
      </c>
      <c r="B34" s="34">
        <v>25</v>
      </c>
      <c r="C34" s="19" t="s">
        <v>134</v>
      </c>
      <c r="D34" s="4">
        <v>1012001963</v>
      </c>
      <c r="E34" s="4">
        <v>101201001</v>
      </c>
      <c r="F34" s="4">
        <v>86618422</v>
      </c>
      <c r="G34" s="20">
        <v>20875</v>
      </c>
      <c r="H34" s="20">
        <v>101506</v>
      </c>
      <c r="I34" s="20">
        <v>116192</v>
      </c>
      <c r="J34" s="21">
        <f t="shared" si="0"/>
        <v>238573</v>
      </c>
      <c r="K34" s="28">
        <v>94907</v>
      </c>
      <c r="L34" s="20">
        <v>111481</v>
      </c>
      <c r="M34" s="20">
        <v>263493</v>
      </c>
      <c r="N34" s="21">
        <f t="shared" si="1"/>
        <v>708454</v>
      </c>
      <c r="O34" s="20">
        <v>11735</v>
      </c>
      <c r="P34" s="20">
        <v>33912</v>
      </c>
      <c r="Q34" s="20">
        <v>45510</v>
      </c>
      <c r="R34" s="21">
        <f t="shared" si="2"/>
        <v>799611</v>
      </c>
      <c r="S34" s="20">
        <v>93940</v>
      </c>
      <c r="T34" s="20">
        <v>96314</v>
      </c>
      <c r="U34" s="20">
        <v>167056</v>
      </c>
      <c r="V34" s="21">
        <f t="shared" si="3"/>
        <v>1156921</v>
      </c>
      <c r="W34" s="28">
        <f t="shared" si="4"/>
        <v>555322.07999999996</v>
      </c>
      <c r="X34" s="20">
        <v>36369</v>
      </c>
      <c r="Y34" s="20">
        <f t="shared" si="5"/>
        <v>15494</v>
      </c>
      <c r="Z34" s="22">
        <f t="shared" si="6"/>
        <v>1.7422275449101796</v>
      </c>
      <c r="AA34" s="20">
        <v>109436</v>
      </c>
      <c r="AB34" s="20">
        <f t="shared" si="7"/>
        <v>7930</v>
      </c>
      <c r="AC34" s="22">
        <f t="shared" si="8"/>
        <v>1.0781234606821271</v>
      </c>
      <c r="AD34" s="20">
        <v>104890</v>
      </c>
      <c r="AE34" s="20">
        <f t="shared" si="9"/>
        <v>-11302</v>
      </c>
      <c r="AF34" s="22">
        <f t="shared" si="10"/>
        <v>0.90272996419719087</v>
      </c>
      <c r="AG34" s="23">
        <f t="shared" si="11"/>
        <v>250695</v>
      </c>
      <c r="AH34" s="23">
        <f t="shared" si="12"/>
        <v>12122</v>
      </c>
      <c r="AI34" s="24">
        <f t="shared" si="13"/>
        <v>1.0508104437635442</v>
      </c>
      <c r="AJ34" s="20">
        <v>93309</v>
      </c>
      <c r="AK34" s="20">
        <f t="shared" si="14"/>
        <v>-1598</v>
      </c>
      <c r="AL34" s="22">
        <f t="shared" si="15"/>
        <v>0.98316246430716381</v>
      </c>
      <c r="AM34" s="20">
        <v>110025</v>
      </c>
      <c r="AN34" s="20">
        <f t="shared" si="16"/>
        <v>-1456</v>
      </c>
      <c r="AO34" s="22">
        <f t="shared" si="17"/>
        <v>0.98693947847615293</v>
      </c>
      <c r="AP34" s="20">
        <v>234415</v>
      </c>
      <c r="AQ34" s="20">
        <f t="shared" si="18"/>
        <v>-29078</v>
      </c>
      <c r="AR34" s="22">
        <f t="shared" si="19"/>
        <v>0.88964412716846364</v>
      </c>
      <c r="AS34" s="25">
        <f t="shared" si="20"/>
        <v>688444</v>
      </c>
      <c r="AT34" s="25">
        <f t="shared" si="39"/>
        <v>-20010</v>
      </c>
      <c r="AU34" s="26">
        <f t="shared" si="40"/>
        <v>0.97175539978601289</v>
      </c>
      <c r="AV34" s="20">
        <v>90049</v>
      </c>
      <c r="AW34" s="20">
        <f t="shared" si="21"/>
        <v>78314</v>
      </c>
      <c r="AX34" s="22">
        <f t="shared" si="22"/>
        <v>7.6735406902428629</v>
      </c>
      <c r="AY34" s="20">
        <v>16586</v>
      </c>
      <c r="AZ34" s="20">
        <f t="shared" si="23"/>
        <v>-17326</v>
      </c>
      <c r="BA34" s="22">
        <f t="shared" si="24"/>
        <v>0.48908940787921679</v>
      </c>
      <c r="BB34" s="20">
        <v>52807</v>
      </c>
      <c r="BC34" s="20">
        <f t="shared" si="25"/>
        <v>7297</v>
      </c>
      <c r="BD34" s="27">
        <f t="shared" si="26"/>
        <v>1.1603383871676554</v>
      </c>
      <c r="BE34" s="25">
        <f t="shared" si="27"/>
        <v>847886</v>
      </c>
      <c r="BF34" s="25">
        <f t="shared" si="28"/>
        <v>48275</v>
      </c>
      <c r="BG34" s="26">
        <f t="shared" si="29"/>
        <v>1.0603731064229982</v>
      </c>
      <c r="BH34" s="20">
        <v>98918</v>
      </c>
      <c r="BI34" s="20">
        <f t="shared" si="30"/>
        <v>4978</v>
      </c>
      <c r="BJ34" s="27">
        <f t="shared" si="31"/>
        <v>1.0529912710240579</v>
      </c>
      <c r="BK34" s="20">
        <v>97367.32</v>
      </c>
      <c r="BL34" s="20">
        <f t="shared" si="32"/>
        <v>1053.320000000007</v>
      </c>
      <c r="BM34" s="27">
        <f t="shared" si="33"/>
        <v>1.0109363124779369</v>
      </c>
      <c r="BN34" s="20">
        <v>145318</v>
      </c>
      <c r="BO34" s="20">
        <f t="shared" si="34"/>
        <v>-21738</v>
      </c>
      <c r="BP34" s="27">
        <f t="shared" si="35"/>
        <v>0.86987596973469972</v>
      </c>
      <c r="BQ34" s="47">
        <f t="shared" si="36"/>
        <v>1189489.32</v>
      </c>
      <c r="BR34" s="25">
        <f t="shared" si="41"/>
        <v>32568.320000000065</v>
      </c>
      <c r="BS34" s="42">
        <f t="shared" si="42"/>
        <v>1.02815085904742</v>
      </c>
      <c r="BT34" s="42">
        <f>BQ34*51/100</f>
        <v>606639.55319999997</v>
      </c>
      <c r="BU34" s="49">
        <f t="shared" si="37"/>
        <v>606639.55319999997</v>
      </c>
      <c r="BV34" s="28">
        <f t="shared" si="43"/>
        <v>51317.473200000008</v>
      </c>
      <c r="BW34" s="31">
        <f t="shared" si="44"/>
        <v>1.0924102877378836</v>
      </c>
    </row>
    <row r="35" spans="1:75" x14ac:dyDescent="0.2">
      <c r="A35" s="19">
        <v>31</v>
      </c>
      <c r="B35" s="34">
        <v>26</v>
      </c>
      <c r="C35" s="19" t="s">
        <v>74</v>
      </c>
      <c r="D35" s="4">
        <v>1012002220</v>
      </c>
      <c r="E35" s="4">
        <v>101201001</v>
      </c>
      <c r="F35" s="4">
        <v>86618101</v>
      </c>
      <c r="G35" s="20">
        <v>36598</v>
      </c>
      <c r="H35" s="20">
        <v>99608</v>
      </c>
      <c r="I35" s="20">
        <v>139772</v>
      </c>
      <c r="J35" s="21">
        <f t="shared" si="0"/>
        <v>275978</v>
      </c>
      <c r="K35" s="28">
        <v>97082</v>
      </c>
      <c r="L35" s="20">
        <v>97273</v>
      </c>
      <c r="M35" s="20">
        <v>225043</v>
      </c>
      <c r="N35" s="21">
        <f t="shared" si="1"/>
        <v>695376</v>
      </c>
      <c r="O35" s="20">
        <v>113998</v>
      </c>
      <c r="P35" s="20">
        <v>86027</v>
      </c>
      <c r="Q35" s="20">
        <v>83564</v>
      </c>
      <c r="R35" s="21">
        <f t="shared" si="2"/>
        <v>978965</v>
      </c>
      <c r="S35" s="20">
        <v>140876</v>
      </c>
      <c r="T35" s="20">
        <v>91199</v>
      </c>
      <c r="U35" s="20">
        <v>235398</v>
      </c>
      <c r="V35" s="21">
        <f t="shared" si="3"/>
        <v>1446438</v>
      </c>
      <c r="W35" s="28">
        <f t="shared" si="4"/>
        <v>578575.19999999995</v>
      </c>
      <c r="X35" s="20">
        <v>21534</v>
      </c>
      <c r="Y35" s="20">
        <f t="shared" si="5"/>
        <v>-15064</v>
      </c>
      <c r="Z35" s="22">
        <f t="shared" si="6"/>
        <v>0.58839280835018304</v>
      </c>
      <c r="AA35" s="20">
        <v>115234</v>
      </c>
      <c r="AB35" s="20">
        <f t="shared" si="7"/>
        <v>15626</v>
      </c>
      <c r="AC35" s="22">
        <f t="shared" si="8"/>
        <v>1.1568749498032287</v>
      </c>
      <c r="AD35" s="20">
        <v>137450</v>
      </c>
      <c r="AE35" s="20">
        <f t="shared" si="9"/>
        <v>-2322</v>
      </c>
      <c r="AF35" s="22">
        <f t="shared" si="10"/>
        <v>0.9833872306327448</v>
      </c>
      <c r="AG35" s="23">
        <f t="shared" si="11"/>
        <v>274218</v>
      </c>
      <c r="AH35" s="23">
        <f t="shared" si="12"/>
        <v>-1760</v>
      </c>
      <c r="AI35" s="24">
        <f t="shared" si="13"/>
        <v>0.99362268006870114</v>
      </c>
      <c r="AJ35" s="20">
        <v>90516</v>
      </c>
      <c r="AK35" s="20">
        <f t="shared" si="14"/>
        <v>-6566</v>
      </c>
      <c r="AL35" s="22">
        <f t="shared" si="15"/>
        <v>0.93236645310150179</v>
      </c>
      <c r="AM35" s="20">
        <v>100660</v>
      </c>
      <c r="AN35" s="20">
        <f t="shared" si="16"/>
        <v>3387</v>
      </c>
      <c r="AO35" s="22">
        <f t="shared" si="17"/>
        <v>1.0348195285433779</v>
      </c>
      <c r="AP35" s="20">
        <v>188949</v>
      </c>
      <c r="AQ35" s="20">
        <f t="shared" si="18"/>
        <v>-36094</v>
      </c>
      <c r="AR35" s="22">
        <f t="shared" si="19"/>
        <v>0.83961287398408302</v>
      </c>
      <c r="AS35" s="25">
        <f t="shared" si="20"/>
        <v>654343</v>
      </c>
      <c r="AT35" s="25">
        <f t="shared" si="39"/>
        <v>-41033</v>
      </c>
      <c r="AU35" s="26">
        <f t="shared" si="40"/>
        <v>0.94099163617956327</v>
      </c>
      <c r="AV35" s="20">
        <v>192862</v>
      </c>
      <c r="AW35" s="20">
        <f t="shared" si="21"/>
        <v>78864</v>
      </c>
      <c r="AX35" s="22">
        <f t="shared" si="22"/>
        <v>1.6918016105545712</v>
      </c>
      <c r="AY35" s="20">
        <v>44812</v>
      </c>
      <c r="AZ35" s="20">
        <f t="shared" si="23"/>
        <v>-41215</v>
      </c>
      <c r="BA35" s="22">
        <f t="shared" si="24"/>
        <v>0.52090622711474299</v>
      </c>
      <c r="BB35" s="20">
        <v>157786</v>
      </c>
      <c r="BC35" s="20">
        <f t="shared" si="25"/>
        <v>74222</v>
      </c>
      <c r="BD35" s="27">
        <f t="shared" si="26"/>
        <v>1.8882054473218133</v>
      </c>
      <c r="BE35" s="25">
        <f t="shared" si="27"/>
        <v>1049803</v>
      </c>
      <c r="BF35" s="25">
        <f t="shared" si="28"/>
        <v>70838</v>
      </c>
      <c r="BG35" s="26">
        <f t="shared" si="29"/>
        <v>1.0723600945896943</v>
      </c>
      <c r="BH35" s="20">
        <v>91628</v>
      </c>
      <c r="BI35" s="20">
        <f t="shared" si="30"/>
        <v>-49248</v>
      </c>
      <c r="BJ35" s="27">
        <f t="shared" si="31"/>
        <v>0.65041596865328377</v>
      </c>
      <c r="BK35" s="20">
        <v>62979.37</v>
      </c>
      <c r="BL35" s="20">
        <f t="shared" si="32"/>
        <v>-28219.629999999997</v>
      </c>
      <c r="BM35" s="27">
        <f t="shared" si="33"/>
        <v>0.6905708395925394</v>
      </c>
      <c r="BN35" s="20">
        <v>193188</v>
      </c>
      <c r="BO35" s="20">
        <f t="shared" si="34"/>
        <v>-42210</v>
      </c>
      <c r="BP35" s="27">
        <f t="shared" si="35"/>
        <v>0.82068666683659164</v>
      </c>
      <c r="BQ35" s="47">
        <f t="shared" si="36"/>
        <v>1397598.37</v>
      </c>
      <c r="BR35" s="25">
        <f t="shared" si="41"/>
        <v>-48839.629999999888</v>
      </c>
      <c r="BS35" s="42">
        <f t="shared" si="42"/>
        <v>0.96623454997725455</v>
      </c>
      <c r="BT35" s="62">
        <f>BQ35*43/100</f>
        <v>600967.29910000006</v>
      </c>
      <c r="BU35" s="49">
        <f t="shared" si="37"/>
        <v>600967.29910000006</v>
      </c>
      <c r="BV35" s="28">
        <f t="shared" si="43"/>
        <v>22392.099100000109</v>
      </c>
      <c r="BW35" s="31">
        <f t="shared" si="44"/>
        <v>1.0387021412255488</v>
      </c>
    </row>
    <row r="36" spans="1:75" x14ac:dyDescent="0.2">
      <c r="A36" s="19">
        <v>52</v>
      </c>
      <c r="B36" s="34">
        <v>27</v>
      </c>
      <c r="C36" s="19" t="s">
        <v>109</v>
      </c>
      <c r="D36" s="4">
        <v>1001082329</v>
      </c>
      <c r="E36" s="4">
        <v>101201001</v>
      </c>
      <c r="F36" s="4">
        <v>86618101</v>
      </c>
      <c r="G36" s="20">
        <v>0</v>
      </c>
      <c r="H36" s="20">
        <v>0</v>
      </c>
      <c r="I36" s="20">
        <v>0</v>
      </c>
      <c r="J36" s="21">
        <f t="shared" si="0"/>
        <v>0</v>
      </c>
      <c r="K36" s="28">
        <v>0</v>
      </c>
      <c r="L36" s="20">
        <v>0</v>
      </c>
      <c r="M36" s="20">
        <v>0</v>
      </c>
      <c r="N36" s="21">
        <f t="shared" si="1"/>
        <v>0</v>
      </c>
      <c r="O36" s="20">
        <v>0</v>
      </c>
      <c r="P36" s="20">
        <v>0</v>
      </c>
      <c r="Q36" s="20">
        <v>0</v>
      </c>
      <c r="R36" s="21">
        <f t="shared" si="2"/>
        <v>0</v>
      </c>
      <c r="S36" s="20">
        <v>0</v>
      </c>
      <c r="T36" s="20">
        <v>0</v>
      </c>
      <c r="U36" s="20">
        <v>0</v>
      </c>
      <c r="V36" s="21">
        <f t="shared" si="3"/>
        <v>0</v>
      </c>
      <c r="W36" s="28">
        <f t="shared" si="4"/>
        <v>0</v>
      </c>
      <c r="X36" s="20"/>
      <c r="Y36" s="20">
        <f t="shared" si="5"/>
        <v>0</v>
      </c>
      <c r="Z36" s="22" t="e">
        <f t="shared" si="6"/>
        <v>#DIV/0!</v>
      </c>
      <c r="AA36" s="20">
        <v>143414</v>
      </c>
      <c r="AB36" s="20">
        <f t="shared" si="7"/>
        <v>143414</v>
      </c>
      <c r="AC36" s="22" t="e">
        <f t="shared" si="8"/>
        <v>#DIV/0!</v>
      </c>
      <c r="AD36" s="20">
        <v>652181</v>
      </c>
      <c r="AE36" s="20">
        <f t="shared" si="9"/>
        <v>652181</v>
      </c>
      <c r="AF36" s="22" t="e">
        <f t="shared" si="10"/>
        <v>#DIV/0!</v>
      </c>
      <c r="AG36" s="23">
        <f t="shared" si="11"/>
        <v>795595</v>
      </c>
      <c r="AH36" s="23">
        <f t="shared" si="12"/>
        <v>795595</v>
      </c>
      <c r="AI36" s="24" t="e">
        <f t="shared" si="13"/>
        <v>#DIV/0!</v>
      </c>
      <c r="AJ36" s="20">
        <v>14504</v>
      </c>
      <c r="AK36" s="20">
        <f t="shared" si="14"/>
        <v>14504</v>
      </c>
      <c r="AL36" s="22" t="e">
        <f t="shared" si="15"/>
        <v>#DIV/0!</v>
      </c>
      <c r="AM36" s="20">
        <v>0</v>
      </c>
      <c r="AN36" s="20">
        <f t="shared" si="16"/>
        <v>0</v>
      </c>
      <c r="AO36" s="22" t="e">
        <f t="shared" si="17"/>
        <v>#DIV/0!</v>
      </c>
      <c r="AP36" s="20">
        <v>14504</v>
      </c>
      <c r="AQ36" s="20">
        <f t="shared" si="18"/>
        <v>14504</v>
      </c>
      <c r="AR36" s="22" t="e">
        <f t="shared" si="19"/>
        <v>#DIV/0!</v>
      </c>
      <c r="AS36" s="25">
        <f t="shared" si="20"/>
        <v>824603</v>
      </c>
      <c r="AT36" s="25">
        <f t="shared" si="39"/>
        <v>824603</v>
      </c>
      <c r="AU36" s="26" t="e">
        <f t="shared" si="40"/>
        <v>#DIV/0!</v>
      </c>
      <c r="AV36" s="20">
        <v>0</v>
      </c>
      <c r="AW36" s="20">
        <f t="shared" si="21"/>
        <v>0</v>
      </c>
      <c r="AX36" s="22" t="e">
        <f t="shared" si="22"/>
        <v>#DIV/0!</v>
      </c>
      <c r="AY36" s="20">
        <v>155640.25</v>
      </c>
      <c r="AZ36" s="20">
        <f t="shared" si="23"/>
        <v>155640.25</v>
      </c>
      <c r="BA36" s="22" t="e">
        <f t="shared" si="24"/>
        <v>#DIV/0!</v>
      </c>
      <c r="BB36" s="20">
        <v>345013.73</v>
      </c>
      <c r="BC36" s="20">
        <f t="shared" si="25"/>
        <v>345013.73</v>
      </c>
      <c r="BD36" s="27" t="e">
        <f t="shared" si="26"/>
        <v>#DIV/0!</v>
      </c>
      <c r="BE36" s="25">
        <f t="shared" si="27"/>
        <v>1325256.98</v>
      </c>
      <c r="BF36" s="25">
        <f t="shared" si="28"/>
        <v>1325256.98</v>
      </c>
      <c r="BG36" s="26" t="e">
        <f t="shared" si="29"/>
        <v>#DIV/0!</v>
      </c>
      <c r="BH36" s="20">
        <v>0</v>
      </c>
      <c r="BI36" s="20">
        <f t="shared" si="30"/>
        <v>0</v>
      </c>
      <c r="BJ36" s="27" t="e">
        <f t="shared" si="31"/>
        <v>#DIV/0!</v>
      </c>
      <c r="BK36" s="20">
        <v>15284</v>
      </c>
      <c r="BL36" s="20">
        <f t="shared" si="32"/>
        <v>15284</v>
      </c>
      <c r="BM36" s="27" t="e">
        <f t="shared" si="33"/>
        <v>#DIV/0!</v>
      </c>
      <c r="BN36" s="20">
        <v>0</v>
      </c>
      <c r="BO36" s="20">
        <f t="shared" si="34"/>
        <v>0</v>
      </c>
      <c r="BP36" s="27" t="e">
        <f t="shared" si="35"/>
        <v>#DIV/0!</v>
      </c>
      <c r="BQ36" s="47">
        <f t="shared" si="36"/>
        <v>1340540.98</v>
      </c>
      <c r="BR36" s="25">
        <f t="shared" si="41"/>
        <v>1340540.98</v>
      </c>
      <c r="BS36" s="42" t="e">
        <f t="shared" si="42"/>
        <v>#DIV/0!</v>
      </c>
      <c r="BT36" s="62">
        <f>BQ36*43/100</f>
        <v>576432.62140000006</v>
      </c>
      <c r="BU36" s="49">
        <f t="shared" si="37"/>
        <v>576432.62140000006</v>
      </c>
      <c r="BV36" s="28">
        <f t="shared" si="43"/>
        <v>576432.62140000006</v>
      </c>
      <c r="BW36" s="31" t="e">
        <f t="shared" si="44"/>
        <v>#DIV/0!</v>
      </c>
    </row>
    <row r="37" spans="1:75" x14ac:dyDescent="0.2">
      <c r="A37" s="19">
        <v>62</v>
      </c>
      <c r="B37" s="34">
        <v>28</v>
      </c>
      <c r="C37" s="19" t="s">
        <v>118</v>
      </c>
      <c r="D37" s="4" t="s">
        <v>119</v>
      </c>
      <c r="E37" s="4" t="s">
        <v>83</v>
      </c>
      <c r="F37" s="4">
        <v>86618411</v>
      </c>
      <c r="G37" s="20">
        <v>59301</v>
      </c>
      <c r="H37" s="20">
        <v>87024</v>
      </c>
      <c r="I37" s="20">
        <v>92147</v>
      </c>
      <c r="J37" s="21">
        <f t="shared" si="0"/>
        <v>238472</v>
      </c>
      <c r="K37" s="28">
        <v>88013</v>
      </c>
      <c r="L37" s="20">
        <v>87756</v>
      </c>
      <c r="M37" s="20">
        <v>86536</v>
      </c>
      <c r="N37" s="21">
        <f t="shared" si="1"/>
        <v>500777</v>
      </c>
      <c r="O37" s="20">
        <v>218552</v>
      </c>
      <c r="P37" s="20">
        <v>37185</v>
      </c>
      <c r="Q37" s="20">
        <v>22896</v>
      </c>
      <c r="R37" s="21">
        <f t="shared" si="2"/>
        <v>779410</v>
      </c>
      <c r="S37" s="20">
        <v>87211</v>
      </c>
      <c r="T37" s="20">
        <v>99830</v>
      </c>
      <c r="U37" s="20">
        <v>95024</v>
      </c>
      <c r="V37" s="21">
        <f t="shared" si="3"/>
        <v>1061475</v>
      </c>
      <c r="W37" s="28">
        <f t="shared" si="4"/>
        <v>509508</v>
      </c>
      <c r="X37" s="20">
        <v>98829</v>
      </c>
      <c r="Y37" s="20">
        <f t="shared" si="5"/>
        <v>39528</v>
      </c>
      <c r="Z37" s="22">
        <f t="shared" si="6"/>
        <v>1.6665654879344363</v>
      </c>
      <c r="AA37" s="20">
        <v>99179</v>
      </c>
      <c r="AB37" s="20">
        <f t="shared" si="7"/>
        <v>12155</v>
      </c>
      <c r="AC37" s="22">
        <f t="shared" si="8"/>
        <v>1.1396741128883987</v>
      </c>
      <c r="AD37" s="20">
        <v>91460</v>
      </c>
      <c r="AE37" s="20">
        <f t="shared" si="9"/>
        <v>-687</v>
      </c>
      <c r="AF37" s="22">
        <f t="shared" si="10"/>
        <v>0.9925445212540831</v>
      </c>
      <c r="AG37" s="23">
        <f t="shared" si="11"/>
        <v>289468</v>
      </c>
      <c r="AH37" s="23">
        <f t="shared" si="12"/>
        <v>50996</v>
      </c>
      <c r="AI37" s="24">
        <f t="shared" si="13"/>
        <v>1.2138448119695393</v>
      </c>
      <c r="AJ37" s="20">
        <v>89791</v>
      </c>
      <c r="AK37" s="20">
        <f t="shared" si="14"/>
        <v>1778</v>
      </c>
      <c r="AL37" s="22">
        <f t="shared" si="15"/>
        <v>1.0202015611330144</v>
      </c>
      <c r="AM37" s="20">
        <v>91492</v>
      </c>
      <c r="AN37" s="20">
        <f t="shared" si="16"/>
        <v>3736</v>
      </c>
      <c r="AO37" s="22">
        <f t="shared" si="17"/>
        <v>1.0425725876293359</v>
      </c>
      <c r="AP37" s="20">
        <v>263399</v>
      </c>
      <c r="AQ37" s="20">
        <f t="shared" si="18"/>
        <v>176863</v>
      </c>
      <c r="AR37" s="22">
        <f t="shared" si="19"/>
        <v>3.0438083572154939</v>
      </c>
      <c r="AS37" s="25">
        <f t="shared" si="20"/>
        <v>734150</v>
      </c>
      <c r="AT37" s="25">
        <f t="shared" si="39"/>
        <v>233373</v>
      </c>
      <c r="AU37" s="26">
        <f t="shared" si="40"/>
        <v>1.4660218021195064</v>
      </c>
      <c r="AV37" s="20">
        <v>86721</v>
      </c>
      <c r="AW37" s="20">
        <f t="shared" si="21"/>
        <v>-131831</v>
      </c>
      <c r="AX37" s="22">
        <f t="shared" si="22"/>
        <v>0.39679801603279768</v>
      </c>
      <c r="AY37" s="20">
        <v>14280</v>
      </c>
      <c r="AZ37" s="20">
        <f t="shared" si="23"/>
        <v>-22905</v>
      </c>
      <c r="BA37" s="22">
        <f t="shared" si="24"/>
        <v>0.38402581686163778</v>
      </c>
      <c r="BB37" s="20">
        <v>27892</v>
      </c>
      <c r="BC37" s="20">
        <f t="shared" si="25"/>
        <v>4996</v>
      </c>
      <c r="BD37" s="27">
        <f t="shared" si="26"/>
        <v>1.2182040531097136</v>
      </c>
      <c r="BE37" s="25">
        <f t="shared" si="27"/>
        <v>863043</v>
      </c>
      <c r="BF37" s="25">
        <f t="shared" si="28"/>
        <v>83633</v>
      </c>
      <c r="BG37" s="26">
        <f t="shared" si="29"/>
        <v>1.1073029599312301</v>
      </c>
      <c r="BH37" s="20">
        <v>89244</v>
      </c>
      <c r="BI37" s="20">
        <f t="shared" si="30"/>
        <v>2033</v>
      </c>
      <c r="BJ37" s="27">
        <f t="shared" si="31"/>
        <v>1.0233112795404249</v>
      </c>
      <c r="BK37" s="20">
        <v>94308</v>
      </c>
      <c r="BL37" s="20">
        <f t="shared" si="32"/>
        <v>-5522</v>
      </c>
      <c r="BM37" s="27">
        <f t="shared" si="33"/>
        <v>0.94468596614244216</v>
      </c>
      <c r="BN37" s="20">
        <v>64805.25</v>
      </c>
      <c r="BO37" s="20">
        <f t="shared" si="34"/>
        <v>-30218.75</v>
      </c>
      <c r="BP37" s="27">
        <f t="shared" si="35"/>
        <v>0.68198823455127122</v>
      </c>
      <c r="BQ37" s="47">
        <f t="shared" si="36"/>
        <v>1111400.25</v>
      </c>
      <c r="BR37" s="25">
        <f t="shared" si="41"/>
        <v>49925.25</v>
      </c>
      <c r="BS37" s="42">
        <f t="shared" si="42"/>
        <v>1.0470338444146117</v>
      </c>
      <c r="BT37" s="42">
        <f>BQ37*51/100</f>
        <v>566814.12749999994</v>
      </c>
      <c r="BU37" s="49">
        <f t="shared" si="37"/>
        <v>566814.12749999994</v>
      </c>
      <c r="BV37" s="28">
        <f t="shared" si="43"/>
        <v>57306.127499999944</v>
      </c>
      <c r="BW37" s="31">
        <f t="shared" si="44"/>
        <v>1.1124734596905248</v>
      </c>
    </row>
    <row r="38" spans="1:75" x14ac:dyDescent="0.2">
      <c r="A38" s="19">
        <v>36</v>
      </c>
      <c r="B38" s="34">
        <v>29</v>
      </c>
      <c r="C38" s="19" t="s">
        <v>81</v>
      </c>
      <c r="D38" s="4" t="s">
        <v>82</v>
      </c>
      <c r="E38" s="4" t="s">
        <v>83</v>
      </c>
      <c r="F38" s="4">
        <v>86618101</v>
      </c>
      <c r="G38" s="20"/>
      <c r="H38" s="20">
        <v>117275</v>
      </c>
      <c r="I38" s="20">
        <v>100102</v>
      </c>
      <c r="J38" s="21">
        <f t="shared" si="0"/>
        <v>217377</v>
      </c>
      <c r="K38" s="28">
        <v>124438</v>
      </c>
      <c r="L38" s="20">
        <v>88022</v>
      </c>
      <c r="M38" s="20">
        <v>226300</v>
      </c>
      <c r="N38" s="21">
        <f t="shared" si="1"/>
        <v>656137</v>
      </c>
      <c r="O38" s="20">
        <v>2074</v>
      </c>
      <c r="P38" s="20">
        <v>118036</v>
      </c>
      <c r="Q38" s="20">
        <v>222404</v>
      </c>
      <c r="R38" s="21">
        <f t="shared" si="2"/>
        <v>998651</v>
      </c>
      <c r="S38" s="20">
        <v>0</v>
      </c>
      <c r="T38" s="20">
        <v>95772</v>
      </c>
      <c r="U38" s="20">
        <v>273212</v>
      </c>
      <c r="V38" s="21">
        <f t="shared" si="3"/>
        <v>1367635</v>
      </c>
      <c r="W38" s="28">
        <f t="shared" si="4"/>
        <v>547054</v>
      </c>
      <c r="X38" s="20">
        <v>0</v>
      </c>
      <c r="Y38" s="20">
        <f t="shared" si="5"/>
        <v>0</v>
      </c>
      <c r="Z38" s="22" t="e">
        <f t="shared" si="6"/>
        <v>#DIV/0!</v>
      </c>
      <c r="AA38" s="20">
        <v>90495</v>
      </c>
      <c r="AB38" s="20">
        <f t="shared" si="7"/>
        <v>-26780</v>
      </c>
      <c r="AC38" s="22">
        <f t="shared" si="8"/>
        <v>0.77164783628224254</v>
      </c>
      <c r="AD38" s="20">
        <v>204671</v>
      </c>
      <c r="AE38" s="20">
        <f t="shared" si="9"/>
        <v>104569</v>
      </c>
      <c r="AF38" s="22">
        <f t="shared" si="10"/>
        <v>2.0446244830273121</v>
      </c>
      <c r="AG38" s="23">
        <f t="shared" si="11"/>
        <v>295166</v>
      </c>
      <c r="AH38" s="23">
        <f t="shared" si="12"/>
        <v>77789</v>
      </c>
      <c r="AI38" s="24">
        <f t="shared" si="13"/>
        <v>1.3578529467238944</v>
      </c>
      <c r="AJ38" s="20">
        <v>86309</v>
      </c>
      <c r="AK38" s="20">
        <f t="shared" si="14"/>
        <v>-38129</v>
      </c>
      <c r="AL38" s="22">
        <f t="shared" si="15"/>
        <v>0.69359038235908643</v>
      </c>
      <c r="AM38" s="20">
        <v>117050</v>
      </c>
      <c r="AN38" s="20">
        <f t="shared" si="16"/>
        <v>29028</v>
      </c>
      <c r="AO38" s="22">
        <f t="shared" si="17"/>
        <v>1.3297811910658699</v>
      </c>
      <c r="AP38" s="20">
        <v>123799</v>
      </c>
      <c r="AQ38" s="20">
        <f t="shared" si="18"/>
        <v>-102501</v>
      </c>
      <c r="AR38" s="22">
        <f t="shared" si="19"/>
        <v>0.54705700397702162</v>
      </c>
      <c r="AS38" s="25">
        <f t="shared" si="20"/>
        <v>622324</v>
      </c>
      <c r="AT38" s="25">
        <f t="shared" si="39"/>
        <v>-33813</v>
      </c>
      <c r="AU38" s="26">
        <f t="shared" si="40"/>
        <v>0.94846655500299482</v>
      </c>
      <c r="AV38" s="20">
        <v>110245</v>
      </c>
      <c r="AW38" s="20">
        <f t="shared" si="21"/>
        <v>108171</v>
      </c>
      <c r="AX38" s="22">
        <f t="shared" si="22"/>
        <v>53.155737704918032</v>
      </c>
      <c r="AY38" s="20">
        <v>91624</v>
      </c>
      <c r="AZ38" s="20">
        <f t="shared" si="23"/>
        <v>-26412</v>
      </c>
      <c r="BA38" s="22">
        <f t="shared" si="24"/>
        <v>0.77623775797214412</v>
      </c>
      <c r="BB38" s="20">
        <v>125414</v>
      </c>
      <c r="BC38" s="20">
        <f t="shared" si="25"/>
        <v>-96990</v>
      </c>
      <c r="BD38" s="27">
        <f t="shared" si="26"/>
        <v>0.56390172838618013</v>
      </c>
      <c r="BE38" s="25">
        <f t="shared" si="27"/>
        <v>949607</v>
      </c>
      <c r="BF38" s="25">
        <f t="shared" si="28"/>
        <v>-49044</v>
      </c>
      <c r="BG38" s="26">
        <f t="shared" si="29"/>
        <v>0.95088975027311839</v>
      </c>
      <c r="BH38" s="20">
        <v>5520</v>
      </c>
      <c r="BI38" s="20">
        <f t="shared" si="30"/>
        <v>5520</v>
      </c>
      <c r="BJ38" s="27" t="e">
        <f t="shared" si="31"/>
        <v>#DIV/0!</v>
      </c>
      <c r="BK38" s="20">
        <v>206054</v>
      </c>
      <c r="BL38" s="20">
        <f t="shared" si="32"/>
        <v>110282</v>
      </c>
      <c r="BM38" s="27">
        <f t="shared" si="33"/>
        <v>2.1515056592741093</v>
      </c>
      <c r="BN38" s="20">
        <v>154732.41</v>
      </c>
      <c r="BO38" s="20">
        <f t="shared" si="34"/>
        <v>-118479.59</v>
      </c>
      <c r="BP38" s="27">
        <f t="shared" si="35"/>
        <v>0.56634558511339184</v>
      </c>
      <c r="BQ38" s="47">
        <f t="shared" si="36"/>
        <v>1315913.4099999999</v>
      </c>
      <c r="BR38" s="25">
        <f t="shared" si="41"/>
        <v>-51721.590000000084</v>
      </c>
      <c r="BS38" s="42">
        <f t="shared" si="42"/>
        <v>0.96218172977439154</v>
      </c>
      <c r="BT38" s="62">
        <f>BQ38*43/100</f>
        <v>565842.7662999999</v>
      </c>
      <c r="BU38" s="49">
        <f t="shared" si="37"/>
        <v>565842.7662999999</v>
      </c>
      <c r="BV38" s="28">
        <f t="shared" si="43"/>
        <v>18788.766299999901</v>
      </c>
      <c r="BW38" s="31">
        <f t="shared" si="44"/>
        <v>1.0343453595074708</v>
      </c>
    </row>
    <row r="39" spans="1:75" x14ac:dyDescent="0.2">
      <c r="A39" s="19">
        <v>59</v>
      </c>
      <c r="B39" s="34">
        <v>30</v>
      </c>
      <c r="C39" s="19" t="s">
        <v>52</v>
      </c>
      <c r="D39" s="4">
        <v>7802312751</v>
      </c>
      <c r="E39" s="4">
        <v>101232001</v>
      </c>
      <c r="F39" s="4">
        <v>86618411</v>
      </c>
      <c r="G39" s="20">
        <v>66795</v>
      </c>
      <c r="H39" s="20">
        <v>89617</v>
      </c>
      <c r="I39" s="20">
        <v>99963</v>
      </c>
      <c r="J39" s="21">
        <f t="shared" si="0"/>
        <v>256375</v>
      </c>
      <c r="K39" s="28">
        <v>83992</v>
      </c>
      <c r="L39" s="20">
        <v>82229</v>
      </c>
      <c r="M39" s="20">
        <v>90545</v>
      </c>
      <c r="N39" s="21">
        <f t="shared" si="1"/>
        <v>513141</v>
      </c>
      <c r="O39" s="20">
        <v>87170</v>
      </c>
      <c r="P39" s="20">
        <v>91070</v>
      </c>
      <c r="Q39" s="20">
        <v>84876</v>
      </c>
      <c r="R39" s="21">
        <f t="shared" si="2"/>
        <v>776257</v>
      </c>
      <c r="S39" s="20">
        <v>66388</v>
      </c>
      <c r="T39" s="20">
        <v>76567</v>
      </c>
      <c r="U39" s="20">
        <v>80582</v>
      </c>
      <c r="V39" s="21">
        <f t="shared" si="3"/>
        <v>999794</v>
      </c>
      <c r="W39" s="28">
        <f t="shared" si="4"/>
        <v>479901.12</v>
      </c>
      <c r="X39" s="20">
        <v>76101</v>
      </c>
      <c r="Y39" s="20">
        <f t="shared" si="5"/>
        <v>9306</v>
      </c>
      <c r="Z39" s="22">
        <f t="shared" si="6"/>
        <v>1.1393218055243657</v>
      </c>
      <c r="AA39" s="20">
        <v>65409</v>
      </c>
      <c r="AB39" s="20">
        <f t="shared" si="7"/>
        <v>-24208</v>
      </c>
      <c r="AC39" s="22">
        <f t="shared" si="8"/>
        <v>0.72987268040661923</v>
      </c>
      <c r="AD39" s="20">
        <v>85853</v>
      </c>
      <c r="AE39" s="20">
        <f t="shared" si="9"/>
        <v>-14110</v>
      </c>
      <c r="AF39" s="22">
        <f t="shared" si="10"/>
        <v>0.8588477736762602</v>
      </c>
      <c r="AG39" s="23">
        <f t="shared" si="11"/>
        <v>227363</v>
      </c>
      <c r="AH39" s="23">
        <f t="shared" si="12"/>
        <v>-29012</v>
      </c>
      <c r="AI39" s="24">
        <f t="shared" si="13"/>
        <v>0.88683764017552413</v>
      </c>
      <c r="AJ39" s="20">
        <v>87726</v>
      </c>
      <c r="AK39" s="20">
        <f t="shared" si="14"/>
        <v>3734</v>
      </c>
      <c r="AL39" s="22">
        <f t="shared" si="15"/>
        <v>1.0444566149157062</v>
      </c>
      <c r="AM39" s="20">
        <v>122175</v>
      </c>
      <c r="AN39" s="20">
        <f t="shared" si="16"/>
        <v>39946</v>
      </c>
      <c r="AO39" s="22">
        <f t="shared" si="17"/>
        <v>1.4857896849043524</v>
      </c>
      <c r="AP39" s="20">
        <v>108825</v>
      </c>
      <c r="AQ39" s="20">
        <f t="shared" si="18"/>
        <v>18280</v>
      </c>
      <c r="AR39" s="22">
        <f t="shared" si="19"/>
        <v>1.2018885636976089</v>
      </c>
      <c r="AS39" s="25">
        <f t="shared" si="20"/>
        <v>546089</v>
      </c>
      <c r="AT39" s="25">
        <f t="shared" si="39"/>
        <v>32948</v>
      </c>
      <c r="AU39" s="26">
        <f t="shared" si="40"/>
        <v>1.0642084729148518</v>
      </c>
      <c r="AV39" s="20">
        <v>92097</v>
      </c>
      <c r="AW39" s="20">
        <f t="shared" si="21"/>
        <v>4927</v>
      </c>
      <c r="AX39" s="22">
        <f t="shared" si="22"/>
        <v>1.0565217391304347</v>
      </c>
      <c r="AY39" s="20">
        <v>108691</v>
      </c>
      <c r="AZ39" s="20">
        <f t="shared" si="23"/>
        <v>17621</v>
      </c>
      <c r="BA39" s="22">
        <f t="shared" si="24"/>
        <v>1.193488525310201</v>
      </c>
      <c r="BB39" s="20">
        <v>58431</v>
      </c>
      <c r="BC39" s="20">
        <f t="shared" si="25"/>
        <v>-26445</v>
      </c>
      <c r="BD39" s="27">
        <f t="shared" si="26"/>
        <v>0.68842782411989256</v>
      </c>
      <c r="BE39" s="25">
        <f t="shared" si="27"/>
        <v>805308</v>
      </c>
      <c r="BF39" s="25">
        <f t="shared" si="28"/>
        <v>29051</v>
      </c>
      <c r="BG39" s="26">
        <f t="shared" si="29"/>
        <v>1.0374244612286909</v>
      </c>
      <c r="BH39" s="20">
        <v>71166</v>
      </c>
      <c r="BI39" s="20">
        <f t="shared" si="30"/>
        <v>4778</v>
      </c>
      <c r="BJ39" s="27">
        <f t="shared" si="31"/>
        <v>1.0719708381032718</v>
      </c>
      <c r="BK39" s="20">
        <v>79992</v>
      </c>
      <c r="BL39" s="20">
        <f t="shared" si="32"/>
        <v>3425</v>
      </c>
      <c r="BM39" s="27">
        <f t="shared" si="33"/>
        <v>1.0447320647276241</v>
      </c>
      <c r="BN39" s="20">
        <v>82120</v>
      </c>
      <c r="BO39" s="20">
        <f t="shared" si="34"/>
        <v>1538</v>
      </c>
      <c r="BP39" s="27">
        <f t="shared" si="35"/>
        <v>1.019086148271326</v>
      </c>
      <c r="BQ39" s="47">
        <f t="shared" si="36"/>
        <v>1038586</v>
      </c>
      <c r="BR39" s="25">
        <f t="shared" si="41"/>
        <v>38792</v>
      </c>
      <c r="BS39" s="42">
        <f t="shared" si="42"/>
        <v>1.0387999927985165</v>
      </c>
      <c r="BT39" s="42">
        <f>BQ39*51/100</f>
        <v>529678.86</v>
      </c>
      <c r="BU39" s="49">
        <f t="shared" si="37"/>
        <v>529678.86</v>
      </c>
      <c r="BV39" s="28">
        <f t="shared" si="43"/>
        <v>49777.739999999991</v>
      </c>
      <c r="BW39" s="31">
        <f t="shared" si="44"/>
        <v>1.1037249923484238</v>
      </c>
    </row>
    <row r="40" spans="1:75" x14ac:dyDescent="0.2">
      <c r="A40" s="19">
        <v>81</v>
      </c>
      <c r="B40" s="34">
        <v>31</v>
      </c>
      <c r="C40" s="19" t="s">
        <v>149</v>
      </c>
      <c r="D40" s="4">
        <v>7841504873</v>
      </c>
      <c r="E40" s="4">
        <v>101201001</v>
      </c>
      <c r="F40" s="4">
        <v>86618433</v>
      </c>
      <c r="G40" s="20"/>
      <c r="H40" s="20"/>
      <c r="I40" s="20"/>
      <c r="J40" s="21">
        <f t="shared" si="0"/>
        <v>0</v>
      </c>
      <c r="K40" s="28"/>
      <c r="L40" s="20"/>
      <c r="M40" s="20">
        <v>2062</v>
      </c>
      <c r="N40" s="21">
        <f t="shared" si="1"/>
        <v>2062</v>
      </c>
      <c r="O40" s="20">
        <v>2605</v>
      </c>
      <c r="P40" s="20">
        <v>2595</v>
      </c>
      <c r="Q40" s="20">
        <v>3253</v>
      </c>
      <c r="R40" s="21">
        <f t="shared" si="2"/>
        <v>10515</v>
      </c>
      <c r="S40" s="20">
        <v>2069</v>
      </c>
      <c r="T40" s="20">
        <v>9490</v>
      </c>
      <c r="U40" s="20">
        <v>27050</v>
      </c>
      <c r="V40" s="21">
        <f t="shared" si="3"/>
        <v>49124</v>
      </c>
      <c r="W40" s="28">
        <f t="shared" si="4"/>
        <v>23579.52</v>
      </c>
      <c r="X40" s="20">
        <v>33742</v>
      </c>
      <c r="Y40" s="20">
        <f t="shared" si="5"/>
        <v>33742</v>
      </c>
      <c r="Z40" s="22" t="e">
        <f t="shared" si="6"/>
        <v>#DIV/0!</v>
      </c>
      <c r="AA40" s="20">
        <v>71575</v>
      </c>
      <c r="AB40" s="20">
        <f t="shared" si="7"/>
        <v>71575</v>
      </c>
      <c r="AC40" s="22" t="e">
        <f t="shared" si="8"/>
        <v>#DIV/0!</v>
      </c>
      <c r="AD40" s="20">
        <v>63052</v>
      </c>
      <c r="AE40" s="20">
        <f t="shared" si="9"/>
        <v>63052</v>
      </c>
      <c r="AF40" s="22" t="e">
        <f t="shared" si="10"/>
        <v>#DIV/0!</v>
      </c>
      <c r="AG40" s="23">
        <f t="shared" si="11"/>
        <v>168369</v>
      </c>
      <c r="AH40" s="23">
        <f t="shared" si="12"/>
        <v>168369</v>
      </c>
      <c r="AI40" s="24" t="e">
        <f t="shared" si="13"/>
        <v>#DIV/0!</v>
      </c>
      <c r="AJ40" s="20">
        <v>70470</v>
      </c>
      <c r="AK40" s="20">
        <f t="shared" si="14"/>
        <v>70470</v>
      </c>
      <c r="AL40" s="22" t="e">
        <f t="shared" si="15"/>
        <v>#DIV/0!</v>
      </c>
      <c r="AM40" s="20">
        <v>116811</v>
      </c>
      <c r="AN40" s="20">
        <f t="shared" si="16"/>
        <v>116811</v>
      </c>
      <c r="AO40" s="22" t="e">
        <f t="shared" si="17"/>
        <v>#DIV/0!</v>
      </c>
      <c r="AP40" s="20">
        <v>72177</v>
      </c>
      <c r="AQ40" s="20">
        <f t="shared" si="18"/>
        <v>70115</v>
      </c>
      <c r="AR40" s="22">
        <f t="shared" si="19"/>
        <v>35.003394762366632</v>
      </c>
      <c r="AS40" s="25">
        <f t="shared" si="20"/>
        <v>427827</v>
      </c>
      <c r="AT40" s="25">
        <f t="shared" si="39"/>
        <v>425765</v>
      </c>
      <c r="AU40" s="26">
        <f t="shared" si="40"/>
        <v>207.4815712900097</v>
      </c>
      <c r="AV40" s="20">
        <v>75048</v>
      </c>
      <c r="AW40" s="20">
        <f t="shared" si="21"/>
        <v>72443</v>
      </c>
      <c r="AX40" s="22">
        <f t="shared" si="22"/>
        <v>28.809213051823416</v>
      </c>
      <c r="AY40" s="20">
        <v>29245</v>
      </c>
      <c r="AZ40" s="20">
        <f t="shared" si="23"/>
        <v>26650</v>
      </c>
      <c r="BA40" s="22">
        <f t="shared" si="24"/>
        <v>11.269749518304431</v>
      </c>
      <c r="BB40" s="20">
        <v>144201</v>
      </c>
      <c r="BC40" s="20">
        <f t="shared" si="25"/>
        <v>140948</v>
      </c>
      <c r="BD40" s="27">
        <f t="shared" si="26"/>
        <v>44.328619735628649</v>
      </c>
      <c r="BE40" s="25">
        <f t="shared" si="27"/>
        <v>676321</v>
      </c>
      <c r="BF40" s="25">
        <f t="shared" si="28"/>
        <v>665806</v>
      </c>
      <c r="BG40" s="26">
        <f t="shared" si="29"/>
        <v>64.319638611507372</v>
      </c>
      <c r="BH40" s="20">
        <v>28488</v>
      </c>
      <c r="BI40" s="20">
        <f t="shared" si="30"/>
        <v>26419</v>
      </c>
      <c r="BJ40" s="27">
        <f t="shared" si="31"/>
        <v>13.768970517158047</v>
      </c>
      <c r="BK40" s="20">
        <v>97706</v>
      </c>
      <c r="BL40" s="20">
        <f t="shared" si="32"/>
        <v>88216</v>
      </c>
      <c r="BM40" s="27">
        <f t="shared" si="33"/>
        <v>10.29567966280295</v>
      </c>
      <c r="BN40" s="20">
        <v>129053</v>
      </c>
      <c r="BO40" s="20">
        <f t="shared" si="34"/>
        <v>102003</v>
      </c>
      <c r="BP40" s="27">
        <f t="shared" si="35"/>
        <v>4.7709057301293898</v>
      </c>
      <c r="BQ40" s="47">
        <f t="shared" si="36"/>
        <v>931568</v>
      </c>
      <c r="BR40" s="25">
        <f t="shared" si="41"/>
        <v>882444</v>
      </c>
      <c r="BS40" s="42">
        <f t="shared" si="42"/>
        <v>18.963602312515267</v>
      </c>
      <c r="BT40" s="42">
        <f>BQ40*51/100</f>
        <v>475099.68</v>
      </c>
      <c r="BU40" s="49">
        <f t="shared" si="37"/>
        <v>475099.68</v>
      </c>
      <c r="BV40" s="28">
        <f t="shared" si="43"/>
        <v>451520.16</v>
      </c>
      <c r="BW40" s="31">
        <f t="shared" si="44"/>
        <v>20.148827457047471</v>
      </c>
    </row>
    <row r="41" spans="1:75" x14ac:dyDescent="0.2">
      <c r="A41" s="19">
        <v>77</v>
      </c>
      <c r="B41" s="34">
        <v>32</v>
      </c>
      <c r="C41" s="19" t="s">
        <v>144</v>
      </c>
      <c r="D41" s="4">
        <v>1012002131</v>
      </c>
      <c r="E41" s="4" t="s">
        <v>83</v>
      </c>
      <c r="F41" s="4">
        <v>86618433</v>
      </c>
      <c r="G41" s="20">
        <v>38992</v>
      </c>
      <c r="H41" s="20">
        <v>83728</v>
      </c>
      <c r="I41" s="20">
        <v>81807</v>
      </c>
      <c r="J41" s="21">
        <f t="shared" si="0"/>
        <v>204527</v>
      </c>
      <c r="K41" s="28">
        <v>85647</v>
      </c>
      <c r="L41" s="20">
        <v>84945</v>
      </c>
      <c r="M41" s="20">
        <v>242646</v>
      </c>
      <c r="N41" s="21">
        <f t="shared" si="1"/>
        <v>617765</v>
      </c>
      <c r="O41" s="20">
        <v>71998</v>
      </c>
      <c r="P41" s="20">
        <v>23519</v>
      </c>
      <c r="Q41" s="20">
        <v>32745</v>
      </c>
      <c r="R41" s="21">
        <f t="shared" si="2"/>
        <v>746027</v>
      </c>
      <c r="S41" s="20">
        <v>96085</v>
      </c>
      <c r="T41" s="20">
        <v>81517</v>
      </c>
      <c r="U41" s="20">
        <v>210119</v>
      </c>
      <c r="V41" s="21">
        <f t="shared" si="3"/>
        <v>1133748</v>
      </c>
      <c r="W41" s="28">
        <f t="shared" si="4"/>
        <v>544199.04</v>
      </c>
      <c r="X41" s="20"/>
      <c r="Y41" s="20">
        <f t="shared" si="5"/>
        <v>-38992</v>
      </c>
      <c r="Z41" s="22">
        <f t="shared" si="6"/>
        <v>0</v>
      </c>
      <c r="AA41" s="20">
        <v>93988</v>
      </c>
      <c r="AB41" s="20">
        <f t="shared" si="7"/>
        <v>10260</v>
      </c>
      <c r="AC41" s="22">
        <f t="shared" si="8"/>
        <v>1.1225396522071469</v>
      </c>
      <c r="AD41" s="20">
        <v>86979</v>
      </c>
      <c r="AE41" s="20">
        <f t="shared" si="9"/>
        <v>5172</v>
      </c>
      <c r="AF41" s="22">
        <f t="shared" si="10"/>
        <v>1.0632219736697348</v>
      </c>
      <c r="AG41" s="23">
        <f t="shared" si="11"/>
        <v>180967</v>
      </c>
      <c r="AH41" s="23">
        <f t="shared" si="12"/>
        <v>-23560</v>
      </c>
      <c r="AI41" s="24">
        <f t="shared" si="13"/>
        <v>0.88480738484405486</v>
      </c>
      <c r="AJ41" s="20">
        <v>87547</v>
      </c>
      <c r="AK41" s="20">
        <f t="shared" si="14"/>
        <v>1900</v>
      </c>
      <c r="AL41" s="22">
        <f t="shared" si="15"/>
        <v>1.0221840811703855</v>
      </c>
      <c r="AM41" s="20">
        <v>109584</v>
      </c>
      <c r="AN41" s="20">
        <f t="shared" si="16"/>
        <v>24639</v>
      </c>
      <c r="AO41" s="22">
        <f t="shared" si="17"/>
        <v>1.2900582730001766</v>
      </c>
      <c r="AP41" s="20">
        <v>258733</v>
      </c>
      <c r="AQ41" s="20">
        <f t="shared" si="18"/>
        <v>16087</v>
      </c>
      <c r="AR41" s="22">
        <f t="shared" si="19"/>
        <v>1.0662982286953009</v>
      </c>
      <c r="AS41" s="25">
        <f t="shared" si="20"/>
        <v>636831</v>
      </c>
      <c r="AT41" s="25">
        <f t="shared" si="39"/>
        <v>19066</v>
      </c>
      <c r="AU41" s="26">
        <f t="shared" si="40"/>
        <v>1.0308628685665262</v>
      </c>
      <c r="AV41" s="20">
        <v>51597</v>
      </c>
      <c r="AW41" s="20">
        <f t="shared" si="21"/>
        <v>-20401</v>
      </c>
      <c r="AX41" s="22">
        <f t="shared" si="22"/>
        <v>0.71664490680296677</v>
      </c>
      <c r="AY41" s="20">
        <v>16761</v>
      </c>
      <c r="AZ41" s="20">
        <f t="shared" si="23"/>
        <v>-6758</v>
      </c>
      <c r="BA41" s="22">
        <f t="shared" si="24"/>
        <v>0.71265785109911139</v>
      </c>
      <c r="BB41" s="20">
        <v>24589</v>
      </c>
      <c r="BC41" s="20">
        <f t="shared" si="25"/>
        <v>-8156</v>
      </c>
      <c r="BD41" s="27">
        <f t="shared" si="26"/>
        <v>0.75092380516109325</v>
      </c>
      <c r="BE41" s="25">
        <f t="shared" si="27"/>
        <v>729778</v>
      </c>
      <c r="BF41" s="25">
        <f t="shared" si="28"/>
        <v>-16249</v>
      </c>
      <c r="BG41" s="26">
        <f t="shared" si="29"/>
        <v>0.97821928696950644</v>
      </c>
      <c r="BH41" s="20">
        <v>84487</v>
      </c>
      <c r="BI41" s="20">
        <f t="shared" si="30"/>
        <v>-11598</v>
      </c>
      <c r="BJ41" s="27">
        <f t="shared" si="31"/>
        <v>0.87929437477233696</v>
      </c>
      <c r="BK41" s="20">
        <v>90755</v>
      </c>
      <c r="BL41" s="20">
        <f t="shared" si="32"/>
        <v>9238</v>
      </c>
      <c r="BM41" s="27">
        <f t="shared" si="33"/>
        <v>1.1133260546879793</v>
      </c>
      <c r="BN41" s="20">
        <v>21799.61</v>
      </c>
      <c r="BO41" s="20">
        <f t="shared" si="34"/>
        <v>-188319.39</v>
      </c>
      <c r="BP41" s="27">
        <f t="shared" si="35"/>
        <v>0.10374887563713896</v>
      </c>
      <c r="BQ41" s="47">
        <f t="shared" si="36"/>
        <v>926819.61</v>
      </c>
      <c r="BR41" s="25">
        <f t="shared" si="41"/>
        <v>-206928.39</v>
      </c>
      <c r="BS41" s="42">
        <f t="shared" si="42"/>
        <v>0.81748290625429987</v>
      </c>
      <c r="BT41" s="42">
        <f>BQ41*51/100</f>
        <v>472678.00109999999</v>
      </c>
      <c r="BU41" s="49">
        <f t="shared" si="37"/>
        <v>472678.00109999999</v>
      </c>
      <c r="BV41" s="28">
        <f t="shared" si="43"/>
        <v>-71521.038900000043</v>
      </c>
      <c r="BW41" s="31">
        <f t="shared" si="44"/>
        <v>0.86857558789519362</v>
      </c>
    </row>
    <row r="42" spans="1:75" x14ac:dyDescent="0.2">
      <c r="A42" s="19">
        <v>39</v>
      </c>
      <c r="B42" s="34">
        <v>33</v>
      </c>
      <c r="C42" s="19" t="s">
        <v>89</v>
      </c>
      <c r="D42" s="4" t="s">
        <v>90</v>
      </c>
      <c r="E42" s="4" t="s">
        <v>83</v>
      </c>
      <c r="F42" s="4">
        <v>86618101</v>
      </c>
      <c r="G42" s="20">
        <v>39102</v>
      </c>
      <c r="H42" s="20">
        <v>23275.01</v>
      </c>
      <c r="I42" s="20">
        <v>81036</v>
      </c>
      <c r="J42" s="21">
        <f t="shared" ref="J42:J73" si="45">G42+H42+I42</f>
        <v>143413.01</v>
      </c>
      <c r="K42" s="28">
        <v>40430</v>
      </c>
      <c r="L42" s="20">
        <v>0</v>
      </c>
      <c r="M42" s="20">
        <v>40438</v>
      </c>
      <c r="N42" s="21">
        <f t="shared" ref="N42:N73" si="46">J42+K42+L42+M42</f>
        <v>224281.01</v>
      </c>
      <c r="O42" s="20">
        <v>40089</v>
      </c>
      <c r="P42" s="20">
        <v>78507</v>
      </c>
      <c r="Q42" s="20">
        <v>46124</v>
      </c>
      <c r="R42" s="21">
        <f t="shared" ref="R42:R73" si="47">N42+O42+P42+Q42</f>
        <v>389001.01</v>
      </c>
      <c r="S42" s="20">
        <v>55051</v>
      </c>
      <c r="T42" s="20">
        <v>66727</v>
      </c>
      <c r="U42" s="20">
        <v>163724</v>
      </c>
      <c r="V42" s="21">
        <f t="shared" ref="V42:V73" si="48">R42+S42+T42+U42</f>
        <v>674503.01</v>
      </c>
      <c r="W42" s="28">
        <f t="shared" ref="W42:W73" si="49">IF(F42=86618101,V42*40/100,V42*48/100)</f>
        <v>269801.20399999997</v>
      </c>
      <c r="X42" s="20">
        <v>6658</v>
      </c>
      <c r="Y42" s="20">
        <f t="shared" ref="Y42:Y73" si="50">X42-G42</f>
        <v>-32444</v>
      </c>
      <c r="Z42" s="22">
        <f t="shared" ref="Z42:Z73" si="51">X42/G42</f>
        <v>0.17027262032632601</v>
      </c>
      <c r="AA42" s="20">
        <v>86628</v>
      </c>
      <c r="AB42" s="20">
        <f t="shared" ref="AB42:AB73" si="52">AA42-H42</f>
        <v>63352.990000000005</v>
      </c>
      <c r="AC42" s="22">
        <f t="shared" ref="AC42:AC73" si="53">AA42/H42</f>
        <v>3.7219318058295143</v>
      </c>
      <c r="AD42" s="20">
        <v>165930</v>
      </c>
      <c r="AE42" s="20">
        <f t="shared" ref="AE42:AE73" si="54">AD42-I42</f>
        <v>84894</v>
      </c>
      <c r="AF42" s="22">
        <f t="shared" ref="AF42:AF73" si="55">AD42/I42</f>
        <v>2.0476084703094921</v>
      </c>
      <c r="AG42" s="23">
        <f t="shared" ref="AG42:AG73" si="56">X42+AA42+AD42</f>
        <v>259216</v>
      </c>
      <c r="AH42" s="23">
        <f t="shared" ref="AH42:AH73" si="57">AG42-J42</f>
        <v>115802.98999999999</v>
      </c>
      <c r="AI42" s="24">
        <f t="shared" ref="AI42:AI73" si="58">AG42/J42</f>
        <v>1.8074789727933329</v>
      </c>
      <c r="AJ42" s="20">
        <v>1107</v>
      </c>
      <c r="AK42" s="20">
        <f t="shared" ref="AK42:AK73" si="59">AJ42-K42</f>
        <v>-39323</v>
      </c>
      <c r="AL42" s="22">
        <f t="shared" ref="AL42:AL73" si="60">AJ42/K42</f>
        <v>2.7380657927281723E-2</v>
      </c>
      <c r="AM42" s="20">
        <v>88499</v>
      </c>
      <c r="AN42" s="20">
        <f t="shared" ref="AN42:AN73" si="61">AM42-L42</f>
        <v>88499</v>
      </c>
      <c r="AO42" s="22" t="e">
        <f t="shared" ref="AO42:AO73" si="62">AM42/L42</f>
        <v>#DIV/0!</v>
      </c>
      <c r="AP42" s="20">
        <v>177263</v>
      </c>
      <c r="AQ42" s="20">
        <f t="shared" ref="AQ42:AQ73" si="63">AP42-M42</f>
        <v>136825</v>
      </c>
      <c r="AR42" s="22">
        <f t="shared" ref="AR42:AR73" si="64">AP42/M42</f>
        <v>4.3835748553340919</v>
      </c>
      <c r="AS42" s="25">
        <f t="shared" ref="AS42:AS73" si="65">AG42+AJ42+AM42+AP42</f>
        <v>526085</v>
      </c>
      <c r="AT42" s="25">
        <f t="shared" si="39"/>
        <v>301803.99</v>
      </c>
      <c r="AU42" s="26">
        <f t="shared" si="40"/>
        <v>2.3456511097395181</v>
      </c>
      <c r="AV42" s="20">
        <v>1704</v>
      </c>
      <c r="AW42" s="20">
        <f t="shared" ref="AW42:AW73" si="66">AV42-O42</f>
        <v>-38385</v>
      </c>
      <c r="AX42" s="22">
        <f t="shared" ref="AX42:AX73" si="67">AV42/O42</f>
        <v>4.2505425428421763E-2</v>
      </c>
      <c r="AY42" s="20">
        <v>90337</v>
      </c>
      <c r="AZ42" s="20">
        <f t="shared" ref="AZ42:AZ73" si="68">AY42-P42</f>
        <v>11830</v>
      </c>
      <c r="BA42" s="22">
        <f t="shared" ref="BA42:BA73" si="69">AY42/P42</f>
        <v>1.1506871998675277</v>
      </c>
      <c r="BB42" s="20">
        <v>164898</v>
      </c>
      <c r="BC42" s="20">
        <f t="shared" ref="BC42:BC73" si="70">BB42-Q42</f>
        <v>118774</v>
      </c>
      <c r="BD42" s="27">
        <f t="shared" ref="BD42:BD73" si="71">BB42/Q42</f>
        <v>3.5751018992281676</v>
      </c>
      <c r="BE42" s="25">
        <f t="shared" ref="BE42:BE73" si="72">AS42+AV42+AY42+BB42</f>
        <v>783024</v>
      </c>
      <c r="BF42" s="25">
        <f t="shared" ref="BF42:BF73" si="73">BE42-R42</f>
        <v>394022.99</v>
      </c>
      <c r="BG42" s="26">
        <f t="shared" ref="BG42:BG73" si="74">BE42/R42</f>
        <v>2.0129099407736755</v>
      </c>
      <c r="BH42" s="20">
        <v>0</v>
      </c>
      <c r="BI42" s="20">
        <f t="shared" ref="BI42:BI73" si="75">BH42-S42</f>
        <v>-55051</v>
      </c>
      <c r="BJ42" s="27">
        <f t="shared" ref="BJ42:BJ73" si="76">BH42/S42</f>
        <v>0</v>
      </c>
      <c r="BK42" s="20">
        <v>216643</v>
      </c>
      <c r="BL42" s="20">
        <f t="shared" ref="BL42:BL73" si="77">BK42-T42</f>
        <v>149916</v>
      </c>
      <c r="BM42" s="27">
        <f t="shared" ref="BM42:BM73" si="78">BK42/T42</f>
        <v>3.2467067304089801</v>
      </c>
      <c r="BN42" s="20">
        <v>94746</v>
      </c>
      <c r="BO42" s="20">
        <f t="shared" ref="BO42:BO73" si="79">BN42-U42</f>
        <v>-68978</v>
      </c>
      <c r="BP42" s="27">
        <f t="shared" ref="BP42:BP73" si="80">BN42/U42</f>
        <v>0.57869341086218273</v>
      </c>
      <c r="BQ42" s="47">
        <f t="shared" ref="BQ42:BQ73" si="81">BE42+BH42+BK42+BN42</f>
        <v>1094413</v>
      </c>
      <c r="BR42" s="25">
        <f t="shared" si="41"/>
        <v>419909.99</v>
      </c>
      <c r="BS42" s="42">
        <f t="shared" si="42"/>
        <v>1.6225472440812383</v>
      </c>
      <c r="BT42" s="62">
        <f>BQ42*43/100</f>
        <v>470597.59</v>
      </c>
      <c r="BU42" s="49">
        <f t="shared" ref="BU42:BU73" si="82">IF(F42=86618101,BQ42*43/100,BQ42*51/100)</f>
        <v>470597.59</v>
      </c>
      <c r="BV42" s="28">
        <f t="shared" si="43"/>
        <v>200796.38600000006</v>
      </c>
      <c r="BW42" s="31">
        <f t="shared" si="44"/>
        <v>1.7442382873873317</v>
      </c>
    </row>
    <row r="43" spans="1:75" x14ac:dyDescent="0.2">
      <c r="A43" s="19">
        <v>20</v>
      </c>
      <c r="B43" s="34">
        <v>34</v>
      </c>
      <c r="C43" s="19" t="s">
        <v>63</v>
      </c>
      <c r="D43" s="4">
        <v>1001006825</v>
      </c>
      <c r="E43" s="4">
        <v>100101001</v>
      </c>
      <c r="F43" s="4">
        <v>86618101</v>
      </c>
      <c r="G43" s="20">
        <v>6424</v>
      </c>
      <c r="H43" s="20">
        <v>109887</v>
      </c>
      <c r="I43" s="20">
        <v>73404</v>
      </c>
      <c r="J43" s="21">
        <f t="shared" si="45"/>
        <v>189715</v>
      </c>
      <c r="K43" s="28">
        <v>46676</v>
      </c>
      <c r="L43" s="20">
        <v>159659</v>
      </c>
      <c r="M43" s="20">
        <v>23323</v>
      </c>
      <c r="N43" s="21">
        <f t="shared" si="46"/>
        <v>419373</v>
      </c>
      <c r="O43" s="20">
        <v>61688</v>
      </c>
      <c r="P43" s="20">
        <v>70486</v>
      </c>
      <c r="Q43" s="20">
        <v>59121</v>
      </c>
      <c r="R43" s="21">
        <f t="shared" si="47"/>
        <v>610668</v>
      </c>
      <c r="S43" s="20">
        <v>70076</v>
      </c>
      <c r="T43" s="20">
        <v>88236</v>
      </c>
      <c r="U43" s="20">
        <v>177314</v>
      </c>
      <c r="V43" s="21">
        <f t="shared" si="48"/>
        <v>946294</v>
      </c>
      <c r="W43" s="28">
        <f t="shared" si="49"/>
        <v>378517.6</v>
      </c>
      <c r="X43" s="20">
        <v>35025</v>
      </c>
      <c r="Y43" s="20">
        <f t="shared" si="50"/>
        <v>28601</v>
      </c>
      <c r="Z43" s="22">
        <f t="shared" si="51"/>
        <v>5.4522104607721049</v>
      </c>
      <c r="AA43" s="20">
        <v>0</v>
      </c>
      <c r="AB43" s="20">
        <f t="shared" si="52"/>
        <v>-109887</v>
      </c>
      <c r="AC43" s="22">
        <f t="shared" si="53"/>
        <v>0</v>
      </c>
      <c r="AD43" s="20">
        <v>75185</v>
      </c>
      <c r="AE43" s="20">
        <f t="shared" si="54"/>
        <v>1781</v>
      </c>
      <c r="AF43" s="22">
        <f t="shared" si="55"/>
        <v>1.0242629829437089</v>
      </c>
      <c r="AG43" s="23">
        <f t="shared" si="56"/>
        <v>110210</v>
      </c>
      <c r="AH43" s="23">
        <f t="shared" si="57"/>
        <v>-79505</v>
      </c>
      <c r="AI43" s="24">
        <f t="shared" si="58"/>
        <v>0.58092401760535539</v>
      </c>
      <c r="AJ43" s="20">
        <v>192592</v>
      </c>
      <c r="AK43" s="20">
        <f t="shared" si="59"/>
        <v>145916</v>
      </c>
      <c r="AL43" s="22">
        <f t="shared" si="60"/>
        <v>4.1261461993315622</v>
      </c>
      <c r="AM43" s="20">
        <v>1500</v>
      </c>
      <c r="AN43" s="20">
        <f t="shared" si="61"/>
        <v>-158159</v>
      </c>
      <c r="AO43" s="22">
        <f t="shared" si="62"/>
        <v>9.395023143073675E-3</v>
      </c>
      <c r="AP43" s="20">
        <v>197196</v>
      </c>
      <c r="AQ43" s="20">
        <f t="shared" si="63"/>
        <v>173873</v>
      </c>
      <c r="AR43" s="22">
        <f t="shared" si="64"/>
        <v>8.4550015006645793</v>
      </c>
      <c r="AS43" s="25">
        <f t="shared" si="65"/>
        <v>501498</v>
      </c>
      <c r="AT43" s="25">
        <f t="shared" si="39"/>
        <v>82125</v>
      </c>
      <c r="AU43" s="26">
        <f t="shared" si="40"/>
        <v>1.1958280576002747</v>
      </c>
      <c r="AV43" s="20">
        <v>0</v>
      </c>
      <c r="AW43" s="20">
        <f t="shared" si="66"/>
        <v>-61688</v>
      </c>
      <c r="AX43" s="22">
        <f t="shared" si="67"/>
        <v>0</v>
      </c>
      <c r="AY43" s="20">
        <v>91275</v>
      </c>
      <c r="AZ43" s="20">
        <f t="shared" si="68"/>
        <v>20789</v>
      </c>
      <c r="BA43" s="22">
        <f t="shared" si="69"/>
        <v>1.2949380018727124</v>
      </c>
      <c r="BB43" s="20">
        <v>362376</v>
      </c>
      <c r="BC43" s="20">
        <f t="shared" si="70"/>
        <v>303255</v>
      </c>
      <c r="BD43" s="27">
        <f t="shared" si="71"/>
        <v>6.1293956462170804</v>
      </c>
      <c r="BE43" s="25">
        <f t="shared" si="72"/>
        <v>955149</v>
      </c>
      <c r="BF43" s="25">
        <f t="shared" si="73"/>
        <v>344481</v>
      </c>
      <c r="BG43" s="26">
        <f t="shared" si="74"/>
        <v>1.564105209377272</v>
      </c>
      <c r="BH43" s="20">
        <v>0</v>
      </c>
      <c r="BI43" s="20">
        <f t="shared" si="75"/>
        <v>-70076</v>
      </c>
      <c r="BJ43" s="27">
        <f t="shared" si="76"/>
        <v>0</v>
      </c>
      <c r="BK43" s="20">
        <v>0</v>
      </c>
      <c r="BL43" s="20">
        <f t="shared" si="77"/>
        <v>-88236</v>
      </c>
      <c r="BM43" s="27">
        <f t="shared" si="78"/>
        <v>0</v>
      </c>
      <c r="BN43" s="20">
        <v>101209</v>
      </c>
      <c r="BO43" s="20">
        <f t="shared" si="79"/>
        <v>-76105</v>
      </c>
      <c r="BP43" s="27">
        <f t="shared" si="80"/>
        <v>0.57078967255828639</v>
      </c>
      <c r="BQ43" s="47">
        <f t="shared" si="81"/>
        <v>1056358</v>
      </c>
      <c r="BR43" s="25">
        <f t="shared" si="41"/>
        <v>110064</v>
      </c>
      <c r="BS43" s="42">
        <f t="shared" si="42"/>
        <v>1.1163105757830019</v>
      </c>
      <c r="BT43" s="62">
        <f>BQ43*43/100</f>
        <v>454233.94</v>
      </c>
      <c r="BU43" s="49">
        <f t="shared" si="82"/>
        <v>454233.94</v>
      </c>
      <c r="BV43" s="28">
        <f t="shared" si="43"/>
        <v>75716.340000000026</v>
      </c>
      <c r="BW43" s="31">
        <f t="shared" si="44"/>
        <v>1.2000338689667271</v>
      </c>
    </row>
    <row r="44" spans="1:75" x14ac:dyDescent="0.2">
      <c r="A44" s="19">
        <v>51</v>
      </c>
      <c r="B44" s="34">
        <v>35</v>
      </c>
      <c r="C44" s="19" t="s">
        <v>108</v>
      </c>
      <c r="D44" s="4">
        <v>1012008736</v>
      </c>
      <c r="E44" s="4">
        <v>101201001</v>
      </c>
      <c r="F44" s="4">
        <v>86618101</v>
      </c>
      <c r="G44" s="20">
        <v>0</v>
      </c>
      <c r="H44" s="20">
        <v>0</v>
      </c>
      <c r="I44" s="20">
        <v>0</v>
      </c>
      <c r="J44" s="21">
        <f t="shared" si="45"/>
        <v>0</v>
      </c>
      <c r="K44" s="28">
        <v>93196</v>
      </c>
      <c r="L44" s="20">
        <v>37718</v>
      </c>
      <c r="M44" s="20">
        <v>52778</v>
      </c>
      <c r="N44" s="21">
        <f t="shared" si="46"/>
        <v>183692</v>
      </c>
      <c r="O44" s="20">
        <v>94348</v>
      </c>
      <c r="P44" s="20">
        <v>58300</v>
      </c>
      <c r="Q44" s="20">
        <v>48230</v>
      </c>
      <c r="R44" s="21">
        <f t="shared" si="47"/>
        <v>384570</v>
      </c>
      <c r="S44" s="20">
        <v>54411</v>
      </c>
      <c r="T44" s="20">
        <v>62000</v>
      </c>
      <c r="U44" s="20">
        <v>53852</v>
      </c>
      <c r="V44" s="21">
        <f t="shared" si="48"/>
        <v>554833</v>
      </c>
      <c r="W44" s="28">
        <f t="shared" si="49"/>
        <v>221933.2</v>
      </c>
      <c r="X44" s="20">
        <v>61280</v>
      </c>
      <c r="Y44" s="20">
        <f t="shared" si="50"/>
        <v>61280</v>
      </c>
      <c r="Z44" s="22" t="e">
        <f t="shared" si="51"/>
        <v>#DIV/0!</v>
      </c>
      <c r="AA44" s="20">
        <v>61702</v>
      </c>
      <c r="AB44" s="20">
        <f t="shared" si="52"/>
        <v>61702</v>
      </c>
      <c r="AC44" s="22" t="e">
        <f t="shared" si="53"/>
        <v>#DIV/0!</v>
      </c>
      <c r="AD44" s="20">
        <v>58750</v>
      </c>
      <c r="AE44" s="20">
        <f t="shared" si="54"/>
        <v>58750</v>
      </c>
      <c r="AF44" s="22" t="e">
        <f t="shared" si="55"/>
        <v>#DIV/0!</v>
      </c>
      <c r="AG44" s="23">
        <f t="shared" si="56"/>
        <v>181732</v>
      </c>
      <c r="AH44" s="23">
        <f t="shared" si="57"/>
        <v>181732</v>
      </c>
      <c r="AI44" s="24" t="e">
        <f t="shared" si="58"/>
        <v>#DIV/0!</v>
      </c>
      <c r="AJ44" s="20">
        <v>52945</v>
      </c>
      <c r="AK44" s="20">
        <f t="shared" si="59"/>
        <v>-40251</v>
      </c>
      <c r="AL44" s="22">
        <f t="shared" si="60"/>
        <v>0.56810378127816641</v>
      </c>
      <c r="AM44" s="20">
        <v>65792</v>
      </c>
      <c r="AN44" s="20">
        <f t="shared" si="61"/>
        <v>28074</v>
      </c>
      <c r="AO44" s="22">
        <f t="shared" si="62"/>
        <v>1.7443130600774166</v>
      </c>
      <c r="AP44" s="20">
        <v>70230</v>
      </c>
      <c r="AQ44" s="20">
        <f t="shared" si="63"/>
        <v>17452</v>
      </c>
      <c r="AR44" s="22">
        <f t="shared" si="64"/>
        <v>1.330668081397552</v>
      </c>
      <c r="AS44" s="25">
        <f t="shared" si="65"/>
        <v>370699</v>
      </c>
      <c r="AT44" s="25">
        <f t="shared" si="39"/>
        <v>187007</v>
      </c>
      <c r="AU44" s="26">
        <f t="shared" si="40"/>
        <v>2.0180465126407245</v>
      </c>
      <c r="AV44" s="20">
        <v>79078</v>
      </c>
      <c r="AW44" s="20">
        <f t="shared" si="66"/>
        <v>-15270</v>
      </c>
      <c r="AX44" s="22">
        <f t="shared" si="67"/>
        <v>0.83815237206936022</v>
      </c>
      <c r="AY44" s="20">
        <v>114640</v>
      </c>
      <c r="AZ44" s="20">
        <f t="shared" si="68"/>
        <v>56340</v>
      </c>
      <c r="BA44" s="22">
        <f t="shared" si="69"/>
        <v>1.9663807890222984</v>
      </c>
      <c r="BB44" s="20">
        <v>109461</v>
      </c>
      <c r="BC44" s="20">
        <f t="shared" si="70"/>
        <v>61231</v>
      </c>
      <c r="BD44" s="27">
        <f t="shared" si="71"/>
        <v>2.2695625129587396</v>
      </c>
      <c r="BE44" s="25">
        <f t="shared" si="72"/>
        <v>673878</v>
      </c>
      <c r="BF44" s="25">
        <f t="shared" si="73"/>
        <v>289308</v>
      </c>
      <c r="BG44" s="26">
        <f t="shared" si="74"/>
        <v>1.75228957016928</v>
      </c>
      <c r="BH44" s="20">
        <v>126046</v>
      </c>
      <c r="BI44" s="20">
        <f t="shared" si="75"/>
        <v>71635</v>
      </c>
      <c r="BJ44" s="27">
        <f t="shared" si="76"/>
        <v>2.3165536380511296</v>
      </c>
      <c r="BK44" s="20">
        <v>115562.41</v>
      </c>
      <c r="BL44" s="20">
        <f t="shared" si="77"/>
        <v>53562.41</v>
      </c>
      <c r="BM44" s="27">
        <f t="shared" si="78"/>
        <v>1.8639098387096775</v>
      </c>
      <c r="BN44" s="20">
        <v>136078</v>
      </c>
      <c r="BO44" s="20">
        <f t="shared" si="79"/>
        <v>82226</v>
      </c>
      <c r="BP44" s="27">
        <f t="shared" si="80"/>
        <v>2.5268885092475672</v>
      </c>
      <c r="BQ44" s="47">
        <f t="shared" si="81"/>
        <v>1051564.4100000001</v>
      </c>
      <c r="BR44" s="25">
        <f t="shared" si="41"/>
        <v>496731.41000000015</v>
      </c>
      <c r="BS44" s="42">
        <f t="shared" si="42"/>
        <v>1.8952809403910729</v>
      </c>
      <c r="BT44" s="62">
        <f>BQ44*43/100</f>
        <v>452172.69630000013</v>
      </c>
      <c r="BU44" s="49">
        <f t="shared" si="82"/>
        <v>452172.69630000013</v>
      </c>
      <c r="BV44" s="28">
        <f t="shared" si="43"/>
        <v>230239.49630000012</v>
      </c>
      <c r="BW44" s="31">
        <f t="shared" si="44"/>
        <v>2.0374270109204033</v>
      </c>
    </row>
    <row r="45" spans="1:75" x14ac:dyDescent="0.2">
      <c r="A45" s="19">
        <v>42</v>
      </c>
      <c r="B45" s="34">
        <v>36</v>
      </c>
      <c r="C45" s="19" t="s">
        <v>95</v>
      </c>
      <c r="D45" s="4" t="s">
        <v>96</v>
      </c>
      <c r="E45" s="4" t="s">
        <v>83</v>
      </c>
      <c r="F45" s="4">
        <v>86618101</v>
      </c>
      <c r="G45" s="20"/>
      <c r="H45" s="20">
        <v>79359</v>
      </c>
      <c r="I45" s="20">
        <v>101929</v>
      </c>
      <c r="J45" s="21">
        <f t="shared" si="45"/>
        <v>181288</v>
      </c>
      <c r="K45" s="28">
        <v>71223</v>
      </c>
      <c r="L45" s="20">
        <v>78743</v>
      </c>
      <c r="M45" s="20">
        <v>109459</v>
      </c>
      <c r="N45" s="21">
        <f t="shared" si="46"/>
        <v>440713</v>
      </c>
      <c r="O45" s="20">
        <v>109146</v>
      </c>
      <c r="P45" s="20">
        <v>56482</v>
      </c>
      <c r="Q45" s="20">
        <v>74252</v>
      </c>
      <c r="R45" s="21">
        <f t="shared" si="47"/>
        <v>680593</v>
      </c>
      <c r="S45" s="20">
        <v>76619</v>
      </c>
      <c r="T45" s="20">
        <v>79820</v>
      </c>
      <c r="U45" s="20">
        <v>193696</v>
      </c>
      <c r="V45" s="21">
        <f t="shared" si="48"/>
        <v>1030728</v>
      </c>
      <c r="W45" s="28">
        <f t="shared" si="49"/>
        <v>412291.2</v>
      </c>
      <c r="X45" s="20">
        <v>0</v>
      </c>
      <c r="Y45" s="20">
        <f t="shared" si="50"/>
        <v>0</v>
      </c>
      <c r="Z45" s="22" t="e">
        <f t="shared" si="51"/>
        <v>#DIV/0!</v>
      </c>
      <c r="AA45" s="20">
        <v>81418</v>
      </c>
      <c r="AB45" s="20">
        <f t="shared" si="52"/>
        <v>2059</v>
      </c>
      <c r="AC45" s="22">
        <f t="shared" si="53"/>
        <v>1.0259453874166762</v>
      </c>
      <c r="AD45" s="20">
        <v>85709</v>
      </c>
      <c r="AE45" s="20">
        <f t="shared" si="54"/>
        <v>-16220</v>
      </c>
      <c r="AF45" s="22">
        <f t="shared" si="55"/>
        <v>0.84086962493500372</v>
      </c>
      <c r="AG45" s="23">
        <f t="shared" si="56"/>
        <v>167127</v>
      </c>
      <c r="AH45" s="23">
        <f t="shared" si="57"/>
        <v>-14161</v>
      </c>
      <c r="AI45" s="24">
        <f t="shared" si="58"/>
        <v>0.92188672168042007</v>
      </c>
      <c r="AJ45" s="20">
        <v>76382</v>
      </c>
      <c r="AK45" s="20">
        <f t="shared" si="59"/>
        <v>5159</v>
      </c>
      <c r="AL45" s="22">
        <f t="shared" si="60"/>
        <v>1.0724344663942826</v>
      </c>
      <c r="AM45" s="20">
        <v>94126</v>
      </c>
      <c r="AN45" s="20">
        <f t="shared" si="61"/>
        <v>15383</v>
      </c>
      <c r="AO45" s="22">
        <f t="shared" si="62"/>
        <v>1.1953570476105813</v>
      </c>
      <c r="AP45" s="20">
        <v>85212</v>
      </c>
      <c r="AQ45" s="20">
        <f t="shared" si="63"/>
        <v>-24247</v>
      </c>
      <c r="AR45" s="22">
        <f t="shared" si="64"/>
        <v>0.7784832677075435</v>
      </c>
      <c r="AS45" s="25">
        <f t="shared" si="65"/>
        <v>422847</v>
      </c>
      <c r="AT45" s="25">
        <f t="shared" si="39"/>
        <v>-17866</v>
      </c>
      <c r="AU45" s="26">
        <f t="shared" si="40"/>
        <v>0.95946114591582277</v>
      </c>
      <c r="AV45" s="20">
        <v>114060</v>
      </c>
      <c r="AW45" s="20">
        <f t="shared" si="66"/>
        <v>4914</v>
      </c>
      <c r="AX45" s="22">
        <f t="shared" si="67"/>
        <v>1.0450222637568027</v>
      </c>
      <c r="AY45" s="20">
        <v>63016</v>
      </c>
      <c r="AZ45" s="20">
        <f t="shared" si="68"/>
        <v>6534</v>
      </c>
      <c r="BA45" s="22">
        <f t="shared" si="69"/>
        <v>1.1156828724195318</v>
      </c>
      <c r="BB45" s="20">
        <v>61263</v>
      </c>
      <c r="BC45" s="20">
        <f t="shared" si="70"/>
        <v>-12989</v>
      </c>
      <c r="BD45" s="27">
        <f t="shared" si="71"/>
        <v>0.82506868501858532</v>
      </c>
      <c r="BE45" s="25">
        <f t="shared" si="72"/>
        <v>661186</v>
      </c>
      <c r="BF45" s="25">
        <f t="shared" si="73"/>
        <v>-19407</v>
      </c>
      <c r="BG45" s="26">
        <f t="shared" si="74"/>
        <v>0.97148516073482982</v>
      </c>
      <c r="BH45" s="20">
        <v>74325</v>
      </c>
      <c r="BI45" s="20">
        <f t="shared" si="75"/>
        <v>-2294</v>
      </c>
      <c r="BJ45" s="27">
        <f t="shared" si="76"/>
        <v>0.97005964577976744</v>
      </c>
      <c r="BK45" s="20">
        <v>108682</v>
      </c>
      <c r="BL45" s="20">
        <f t="shared" si="77"/>
        <v>28862</v>
      </c>
      <c r="BM45" s="27">
        <f t="shared" si="78"/>
        <v>1.3615885742921574</v>
      </c>
      <c r="BN45" s="20">
        <v>199168.12</v>
      </c>
      <c r="BO45" s="20">
        <f t="shared" si="79"/>
        <v>5472.1199999999953</v>
      </c>
      <c r="BP45" s="27">
        <f t="shared" si="80"/>
        <v>1.0282510738476789</v>
      </c>
      <c r="BQ45" s="47">
        <f t="shared" si="81"/>
        <v>1043361.12</v>
      </c>
      <c r="BR45" s="25">
        <f t="shared" si="41"/>
        <v>12633.119999999995</v>
      </c>
      <c r="BS45" s="42">
        <f t="shared" si="42"/>
        <v>1.0122565022003864</v>
      </c>
      <c r="BT45" s="62">
        <f>BQ45*43/100</f>
        <v>448645.28159999999</v>
      </c>
      <c r="BU45" s="49">
        <f t="shared" si="82"/>
        <v>448645.28159999999</v>
      </c>
      <c r="BV45" s="28">
        <f t="shared" si="43"/>
        <v>36354.081599999976</v>
      </c>
      <c r="BW45" s="31">
        <f t="shared" si="44"/>
        <v>1.0881757398654155</v>
      </c>
    </row>
    <row r="46" spans="1:75" x14ac:dyDescent="0.2">
      <c r="A46" s="19">
        <v>15</v>
      </c>
      <c r="B46" s="34">
        <v>37</v>
      </c>
      <c r="C46" s="19" t="s">
        <v>57</v>
      </c>
      <c r="D46" s="4">
        <v>1001048550</v>
      </c>
      <c r="E46" s="4">
        <v>100101001</v>
      </c>
      <c r="F46" s="4">
        <v>86618101</v>
      </c>
      <c r="G46" s="20">
        <v>68292</v>
      </c>
      <c r="H46" s="20">
        <v>64940</v>
      </c>
      <c r="I46" s="20">
        <v>77671</v>
      </c>
      <c r="J46" s="21">
        <f t="shared" si="45"/>
        <v>210903</v>
      </c>
      <c r="K46" s="28">
        <v>49040</v>
      </c>
      <c r="L46" s="20">
        <v>77293</v>
      </c>
      <c r="M46" s="20">
        <v>146439.20000000001</v>
      </c>
      <c r="N46" s="21">
        <f t="shared" si="46"/>
        <v>483675.2</v>
      </c>
      <c r="O46" s="20">
        <v>67696</v>
      </c>
      <c r="P46" s="20">
        <v>127291</v>
      </c>
      <c r="Q46" s="20">
        <v>58470.46</v>
      </c>
      <c r="R46" s="21">
        <f t="shared" si="47"/>
        <v>737132.65999999992</v>
      </c>
      <c r="S46" s="20">
        <v>96197</v>
      </c>
      <c r="T46" s="20">
        <v>63924.75</v>
      </c>
      <c r="U46" s="20">
        <v>87960</v>
      </c>
      <c r="V46" s="21">
        <f t="shared" si="48"/>
        <v>985214.40999999992</v>
      </c>
      <c r="W46" s="28">
        <f t="shared" si="49"/>
        <v>394085.76399999997</v>
      </c>
      <c r="X46" s="20">
        <f>65363+205.64</f>
        <v>65568.639999999999</v>
      </c>
      <c r="Y46" s="20">
        <f t="shared" si="50"/>
        <v>-2723.3600000000006</v>
      </c>
      <c r="Z46" s="22">
        <f t="shared" si="51"/>
        <v>0.96012182978972649</v>
      </c>
      <c r="AA46" s="20">
        <v>0</v>
      </c>
      <c r="AB46" s="20">
        <f t="shared" si="52"/>
        <v>-64940</v>
      </c>
      <c r="AC46" s="22">
        <f t="shared" si="53"/>
        <v>0</v>
      </c>
      <c r="AD46" s="20">
        <v>116121</v>
      </c>
      <c r="AE46" s="20">
        <f t="shared" si="54"/>
        <v>38450</v>
      </c>
      <c r="AF46" s="22">
        <f t="shared" si="55"/>
        <v>1.4950367576057988</v>
      </c>
      <c r="AG46" s="23">
        <f t="shared" si="56"/>
        <v>181689.64</v>
      </c>
      <c r="AH46" s="23">
        <f t="shared" si="57"/>
        <v>-29213.359999999986</v>
      </c>
      <c r="AI46" s="24">
        <f t="shared" si="58"/>
        <v>0.86148437907474062</v>
      </c>
      <c r="AJ46" s="20">
        <v>57419</v>
      </c>
      <c r="AK46" s="20">
        <f t="shared" si="59"/>
        <v>8379</v>
      </c>
      <c r="AL46" s="22">
        <f t="shared" si="60"/>
        <v>1.1708605220228385</v>
      </c>
      <c r="AM46" s="20">
        <v>74547</v>
      </c>
      <c r="AN46" s="20">
        <f t="shared" si="61"/>
        <v>-2746</v>
      </c>
      <c r="AO46" s="22">
        <f t="shared" si="62"/>
        <v>0.96447285006404204</v>
      </c>
      <c r="AP46" s="20">
        <v>84151</v>
      </c>
      <c r="AQ46" s="20">
        <f t="shared" si="63"/>
        <v>-62288.200000000012</v>
      </c>
      <c r="AR46" s="22">
        <f t="shared" si="64"/>
        <v>0.57464804505897327</v>
      </c>
      <c r="AS46" s="25">
        <f t="shared" si="65"/>
        <v>397806.64</v>
      </c>
      <c r="AT46" s="25">
        <f t="shared" ref="AT46:AT77" si="83">AS46-N46</f>
        <v>-85868.56</v>
      </c>
      <c r="AU46" s="26">
        <f t="shared" ref="AU46:AU77" si="84">AS46/N46</f>
        <v>0.822466481638918</v>
      </c>
      <c r="AV46" s="20">
        <v>114033</v>
      </c>
      <c r="AW46" s="20">
        <f t="shared" si="66"/>
        <v>46337</v>
      </c>
      <c r="AX46" s="22">
        <f t="shared" si="67"/>
        <v>1.6844865280075632</v>
      </c>
      <c r="AY46" s="20">
        <v>205419</v>
      </c>
      <c r="AZ46" s="20">
        <f t="shared" si="68"/>
        <v>78128</v>
      </c>
      <c r="BA46" s="22">
        <f t="shared" si="69"/>
        <v>1.6137747366270985</v>
      </c>
      <c r="BB46" s="20">
        <v>13932.17</v>
      </c>
      <c r="BC46" s="20">
        <f t="shared" si="70"/>
        <v>-44538.29</v>
      </c>
      <c r="BD46" s="27">
        <f t="shared" si="71"/>
        <v>0.23827707187526831</v>
      </c>
      <c r="BE46" s="25">
        <f t="shared" si="72"/>
        <v>731190.81</v>
      </c>
      <c r="BF46" s="25">
        <f t="shared" si="73"/>
        <v>-5941.8499999998603</v>
      </c>
      <c r="BG46" s="26">
        <f t="shared" si="74"/>
        <v>0.99193923926800387</v>
      </c>
      <c r="BH46" s="20">
        <v>80975.759999999995</v>
      </c>
      <c r="BI46" s="20">
        <f t="shared" si="75"/>
        <v>-15221.240000000005</v>
      </c>
      <c r="BJ46" s="27">
        <f t="shared" si="76"/>
        <v>0.84177011757123399</v>
      </c>
      <c r="BK46" s="20">
        <v>50739.23</v>
      </c>
      <c r="BL46" s="20">
        <f t="shared" si="77"/>
        <v>-13185.519999999997</v>
      </c>
      <c r="BM46" s="27">
        <f t="shared" si="78"/>
        <v>0.79373372598250291</v>
      </c>
      <c r="BN46" s="20">
        <v>129990</v>
      </c>
      <c r="BO46" s="20">
        <f t="shared" si="79"/>
        <v>42030</v>
      </c>
      <c r="BP46" s="27">
        <f t="shared" si="80"/>
        <v>1.4778308321964528</v>
      </c>
      <c r="BQ46" s="47">
        <f t="shared" si="81"/>
        <v>992895.8</v>
      </c>
      <c r="BR46" s="25">
        <f t="shared" ref="BR46:BR77" si="85">BQ46-V46</f>
        <v>7681.3900000001304</v>
      </c>
      <c r="BS46" s="42">
        <f t="shared" ref="BS46:BS77" si="86">BQ46/V46</f>
        <v>1.007796668341463</v>
      </c>
      <c r="BT46" s="62">
        <f>BQ46*43/100</f>
        <v>426945.19399999996</v>
      </c>
      <c r="BU46" s="49">
        <f t="shared" si="82"/>
        <v>426945.19399999996</v>
      </c>
      <c r="BV46" s="28">
        <f t="shared" ref="BV46:BV77" si="87">BU46-W46</f>
        <v>32859.429999999993</v>
      </c>
      <c r="BW46" s="31">
        <f t="shared" ref="BW46:BW77" si="88">BU46/W46</f>
        <v>1.0833814184670725</v>
      </c>
    </row>
    <row r="47" spans="1:75" x14ac:dyDescent="0.2">
      <c r="A47" s="19">
        <v>83</v>
      </c>
      <c r="B47" s="34">
        <v>38</v>
      </c>
      <c r="C47" s="19" t="s">
        <v>152</v>
      </c>
      <c r="D47" s="4" t="s">
        <v>153</v>
      </c>
      <c r="E47" s="4" t="s">
        <v>83</v>
      </c>
      <c r="F47" s="4">
        <v>86618450</v>
      </c>
      <c r="G47" s="20">
        <v>2945</v>
      </c>
      <c r="H47" s="20">
        <v>81723</v>
      </c>
      <c r="I47" s="20">
        <v>77106</v>
      </c>
      <c r="J47" s="21">
        <f t="shared" si="45"/>
        <v>161774</v>
      </c>
      <c r="K47" s="28">
        <v>75612</v>
      </c>
      <c r="L47" s="20">
        <v>75909</v>
      </c>
      <c r="M47" s="20">
        <v>191681</v>
      </c>
      <c r="N47" s="21">
        <f t="shared" si="46"/>
        <v>504976</v>
      </c>
      <c r="O47" s="20">
        <v>60407</v>
      </c>
      <c r="P47" s="20">
        <v>42509</v>
      </c>
      <c r="Q47" s="20">
        <v>23164</v>
      </c>
      <c r="R47" s="21">
        <f t="shared" si="47"/>
        <v>631056</v>
      </c>
      <c r="S47" s="20">
        <v>76734</v>
      </c>
      <c r="T47" s="20">
        <v>85697</v>
      </c>
      <c r="U47" s="20">
        <v>140901</v>
      </c>
      <c r="V47" s="21">
        <f t="shared" si="48"/>
        <v>934388</v>
      </c>
      <c r="W47" s="28">
        <f t="shared" si="49"/>
        <v>448506.24</v>
      </c>
      <c r="X47" s="20">
        <v>11013</v>
      </c>
      <c r="Y47" s="20">
        <f t="shared" si="50"/>
        <v>8068</v>
      </c>
      <c r="Z47" s="22">
        <f t="shared" si="51"/>
        <v>3.7395585738539898</v>
      </c>
      <c r="AA47" s="20">
        <v>84762</v>
      </c>
      <c r="AB47" s="20">
        <f t="shared" si="52"/>
        <v>3039</v>
      </c>
      <c r="AC47" s="22">
        <f t="shared" si="53"/>
        <v>1.0371865937373812</v>
      </c>
      <c r="AD47" s="20">
        <v>80357</v>
      </c>
      <c r="AE47" s="20">
        <f t="shared" si="54"/>
        <v>3251</v>
      </c>
      <c r="AF47" s="22">
        <f t="shared" si="55"/>
        <v>1.0421627370113868</v>
      </c>
      <c r="AG47" s="23">
        <f t="shared" si="56"/>
        <v>176132</v>
      </c>
      <c r="AH47" s="23">
        <f t="shared" si="57"/>
        <v>14358</v>
      </c>
      <c r="AI47" s="24">
        <f t="shared" si="58"/>
        <v>1.0887534461656385</v>
      </c>
      <c r="AJ47" s="20">
        <v>77821</v>
      </c>
      <c r="AK47" s="20">
        <f t="shared" si="59"/>
        <v>2209</v>
      </c>
      <c r="AL47" s="22">
        <f t="shared" si="60"/>
        <v>1.029214939427604</v>
      </c>
      <c r="AM47" s="20">
        <v>93339</v>
      </c>
      <c r="AN47" s="20">
        <f t="shared" si="61"/>
        <v>17430</v>
      </c>
      <c r="AO47" s="22">
        <f t="shared" si="62"/>
        <v>1.2296170414575347</v>
      </c>
      <c r="AP47" s="20">
        <v>225876</v>
      </c>
      <c r="AQ47" s="20">
        <f t="shared" si="63"/>
        <v>34195</v>
      </c>
      <c r="AR47" s="22">
        <f t="shared" si="64"/>
        <v>1.1783953547821642</v>
      </c>
      <c r="AS47" s="25">
        <f t="shared" si="65"/>
        <v>573168</v>
      </c>
      <c r="AT47" s="25">
        <f t="shared" si="83"/>
        <v>68192</v>
      </c>
      <c r="AU47" s="26">
        <f t="shared" si="84"/>
        <v>1.1350400811127657</v>
      </c>
      <c r="AV47" s="20">
        <v>40772</v>
      </c>
      <c r="AW47" s="20">
        <f t="shared" si="66"/>
        <v>-19635</v>
      </c>
      <c r="AX47" s="22">
        <f t="shared" si="67"/>
        <v>0.67495488933401759</v>
      </c>
      <c r="AY47" s="20">
        <v>11084</v>
      </c>
      <c r="AZ47" s="20">
        <f t="shared" si="68"/>
        <v>-31425</v>
      </c>
      <c r="BA47" s="22">
        <f t="shared" si="69"/>
        <v>0.26074478345762075</v>
      </c>
      <c r="BB47" s="20">
        <v>18369</v>
      </c>
      <c r="BC47" s="20">
        <f t="shared" si="70"/>
        <v>-4795</v>
      </c>
      <c r="BD47" s="27">
        <f t="shared" si="71"/>
        <v>0.79299775513728199</v>
      </c>
      <c r="BE47" s="25">
        <f t="shared" si="72"/>
        <v>643393</v>
      </c>
      <c r="BF47" s="25">
        <f t="shared" si="73"/>
        <v>12337</v>
      </c>
      <c r="BG47" s="26">
        <f t="shared" si="74"/>
        <v>1.0195497705433432</v>
      </c>
      <c r="BH47" s="20">
        <v>77463</v>
      </c>
      <c r="BI47" s="20">
        <f t="shared" si="75"/>
        <v>729</v>
      </c>
      <c r="BJ47" s="27">
        <f t="shared" si="76"/>
        <v>1.009500351864884</v>
      </c>
      <c r="BK47" s="20">
        <v>73172</v>
      </c>
      <c r="BL47" s="20">
        <f t="shared" si="77"/>
        <v>-12525</v>
      </c>
      <c r="BM47" s="27">
        <f t="shared" si="78"/>
        <v>0.85384552551431203</v>
      </c>
      <c r="BN47" s="20">
        <v>34937</v>
      </c>
      <c r="BO47" s="20">
        <f t="shared" si="79"/>
        <v>-105964</v>
      </c>
      <c r="BP47" s="27">
        <f t="shared" si="80"/>
        <v>0.24795423737233943</v>
      </c>
      <c r="BQ47" s="47">
        <f t="shared" si="81"/>
        <v>828965</v>
      </c>
      <c r="BR47" s="25">
        <f t="shared" si="85"/>
        <v>-105423</v>
      </c>
      <c r="BS47" s="42">
        <f t="shared" si="86"/>
        <v>0.88717427877926514</v>
      </c>
      <c r="BT47" s="42">
        <f>BQ47*51/100</f>
        <v>422772.15</v>
      </c>
      <c r="BU47" s="49">
        <f t="shared" si="82"/>
        <v>422772.15</v>
      </c>
      <c r="BV47" s="28">
        <f t="shared" si="87"/>
        <v>-25734.089999999967</v>
      </c>
      <c r="BW47" s="31">
        <f t="shared" si="88"/>
        <v>0.94262267120296928</v>
      </c>
    </row>
    <row r="48" spans="1:75" x14ac:dyDescent="0.2">
      <c r="A48" s="19">
        <v>72</v>
      </c>
      <c r="B48" s="34">
        <v>39</v>
      </c>
      <c r="C48" s="19" t="s">
        <v>135</v>
      </c>
      <c r="D48" s="4" t="s">
        <v>136</v>
      </c>
      <c r="E48" s="4" t="s">
        <v>83</v>
      </c>
      <c r="F48" s="4">
        <v>86618422</v>
      </c>
      <c r="G48" s="20">
        <v>63916</v>
      </c>
      <c r="H48" s="20">
        <v>81740</v>
      </c>
      <c r="I48" s="20">
        <v>78031</v>
      </c>
      <c r="J48" s="21">
        <f t="shared" si="45"/>
        <v>223687</v>
      </c>
      <c r="K48" s="28">
        <v>68874</v>
      </c>
      <c r="L48" s="20">
        <v>82662</v>
      </c>
      <c r="M48" s="20">
        <v>154431</v>
      </c>
      <c r="N48" s="21">
        <f t="shared" si="46"/>
        <v>529654</v>
      </c>
      <c r="O48" s="20">
        <v>68328</v>
      </c>
      <c r="P48" s="20">
        <v>47261</v>
      </c>
      <c r="Q48" s="20">
        <v>23120</v>
      </c>
      <c r="R48" s="21">
        <f t="shared" si="47"/>
        <v>668363</v>
      </c>
      <c r="S48" s="20">
        <v>71444</v>
      </c>
      <c r="T48" s="20">
        <v>68196</v>
      </c>
      <c r="U48" s="20">
        <v>133965</v>
      </c>
      <c r="V48" s="21">
        <f t="shared" si="48"/>
        <v>941968</v>
      </c>
      <c r="W48" s="28">
        <f t="shared" si="49"/>
        <v>452144.64000000001</v>
      </c>
      <c r="X48" s="20">
        <v>13436</v>
      </c>
      <c r="Y48" s="20">
        <f t="shared" si="50"/>
        <v>-50480</v>
      </c>
      <c r="Z48" s="22">
        <f t="shared" si="51"/>
        <v>0.21021340509418612</v>
      </c>
      <c r="AA48" s="20">
        <v>76480</v>
      </c>
      <c r="AB48" s="20">
        <f t="shared" si="52"/>
        <v>-5260</v>
      </c>
      <c r="AC48" s="22">
        <f t="shared" si="53"/>
        <v>0.93564962074871549</v>
      </c>
      <c r="AD48" s="20">
        <v>78128</v>
      </c>
      <c r="AE48" s="20">
        <f t="shared" si="54"/>
        <v>97</v>
      </c>
      <c r="AF48" s="22">
        <f t="shared" si="55"/>
        <v>1.0012430956927374</v>
      </c>
      <c r="AG48" s="23">
        <f t="shared" si="56"/>
        <v>168044</v>
      </c>
      <c r="AH48" s="23">
        <f t="shared" si="57"/>
        <v>-55643</v>
      </c>
      <c r="AI48" s="24">
        <f t="shared" si="58"/>
        <v>0.75124616093022845</v>
      </c>
      <c r="AJ48" s="20">
        <v>74527</v>
      </c>
      <c r="AK48" s="20">
        <f t="shared" si="59"/>
        <v>5653</v>
      </c>
      <c r="AL48" s="22">
        <f t="shared" si="60"/>
        <v>1.0820774167320033</v>
      </c>
      <c r="AM48" s="20">
        <v>84551</v>
      </c>
      <c r="AN48" s="20">
        <f t="shared" si="61"/>
        <v>1889</v>
      </c>
      <c r="AO48" s="22">
        <f t="shared" si="62"/>
        <v>1.022852096489318</v>
      </c>
      <c r="AP48" s="20">
        <v>184387</v>
      </c>
      <c r="AQ48" s="20">
        <f t="shared" si="63"/>
        <v>29956</v>
      </c>
      <c r="AR48" s="22">
        <f t="shared" si="64"/>
        <v>1.1939765979628443</v>
      </c>
      <c r="AS48" s="25">
        <f t="shared" si="65"/>
        <v>511509</v>
      </c>
      <c r="AT48" s="25">
        <f t="shared" si="83"/>
        <v>-18145</v>
      </c>
      <c r="AU48" s="26">
        <f t="shared" si="84"/>
        <v>0.96574178614718287</v>
      </c>
      <c r="AV48" s="20">
        <v>78940</v>
      </c>
      <c r="AW48" s="20">
        <f t="shared" si="66"/>
        <v>10612</v>
      </c>
      <c r="AX48" s="22">
        <f t="shared" si="67"/>
        <v>1.1553096827069429</v>
      </c>
      <c r="AY48" s="20">
        <v>12129</v>
      </c>
      <c r="AZ48" s="20">
        <f t="shared" si="68"/>
        <v>-35132</v>
      </c>
      <c r="BA48" s="22">
        <f t="shared" si="69"/>
        <v>0.25663866613063624</v>
      </c>
      <c r="BB48" s="20">
        <v>26914</v>
      </c>
      <c r="BC48" s="20">
        <f t="shared" si="70"/>
        <v>3794</v>
      </c>
      <c r="BD48" s="27">
        <f t="shared" si="71"/>
        <v>1.1641003460207613</v>
      </c>
      <c r="BE48" s="25">
        <f t="shared" si="72"/>
        <v>629492</v>
      </c>
      <c r="BF48" s="25">
        <f t="shared" si="73"/>
        <v>-38871</v>
      </c>
      <c r="BG48" s="26">
        <f t="shared" si="74"/>
        <v>0.94184148434308901</v>
      </c>
      <c r="BH48" s="20">
        <v>68823</v>
      </c>
      <c r="BI48" s="20">
        <f t="shared" si="75"/>
        <v>-2621</v>
      </c>
      <c r="BJ48" s="27">
        <f t="shared" si="76"/>
        <v>0.96331392419237449</v>
      </c>
      <c r="BK48" s="20">
        <v>71408</v>
      </c>
      <c r="BL48" s="20">
        <f t="shared" si="77"/>
        <v>3212</v>
      </c>
      <c r="BM48" s="27">
        <f t="shared" si="78"/>
        <v>1.0470995366297144</v>
      </c>
      <c r="BN48" s="20">
        <v>30660.28</v>
      </c>
      <c r="BO48" s="20">
        <f t="shared" si="79"/>
        <v>-103304.72</v>
      </c>
      <c r="BP48" s="27">
        <f t="shared" si="80"/>
        <v>0.2288678386145635</v>
      </c>
      <c r="BQ48" s="47">
        <f t="shared" si="81"/>
        <v>800383.28</v>
      </c>
      <c r="BR48" s="25">
        <f t="shared" si="85"/>
        <v>-141584.71999999997</v>
      </c>
      <c r="BS48" s="42">
        <f t="shared" si="86"/>
        <v>0.8496926434868276</v>
      </c>
      <c r="BT48" s="42">
        <f>BQ48*51/100</f>
        <v>408195.47279999999</v>
      </c>
      <c r="BU48" s="49">
        <f t="shared" si="82"/>
        <v>408195.47279999999</v>
      </c>
      <c r="BV48" s="28">
        <f t="shared" si="87"/>
        <v>-43949.167200000025</v>
      </c>
      <c r="BW48" s="31">
        <f t="shared" si="88"/>
        <v>0.90279843370475421</v>
      </c>
    </row>
    <row r="49" spans="1:75" x14ac:dyDescent="0.2">
      <c r="A49" s="19">
        <v>16</v>
      </c>
      <c r="B49" s="34">
        <v>40</v>
      </c>
      <c r="C49" s="19" t="s">
        <v>58</v>
      </c>
      <c r="D49" s="4">
        <v>1012000110</v>
      </c>
      <c r="E49" s="4">
        <v>101201001</v>
      </c>
      <c r="F49" s="4">
        <v>86618101</v>
      </c>
      <c r="G49" s="20">
        <v>61552</v>
      </c>
      <c r="H49" s="20">
        <v>53033</v>
      </c>
      <c r="I49" s="20">
        <v>49949</v>
      </c>
      <c r="J49" s="21">
        <f t="shared" si="45"/>
        <v>164534</v>
      </c>
      <c r="K49" s="28">
        <v>71464</v>
      </c>
      <c r="L49" s="20">
        <v>70254</v>
      </c>
      <c r="M49" s="20">
        <v>61310</v>
      </c>
      <c r="N49" s="21">
        <f t="shared" si="46"/>
        <v>367562</v>
      </c>
      <c r="O49" s="20">
        <v>53649</v>
      </c>
      <c r="P49" s="20">
        <v>68144</v>
      </c>
      <c r="Q49" s="20">
        <v>44268</v>
      </c>
      <c r="R49" s="21">
        <f t="shared" si="47"/>
        <v>533623</v>
      </c>
      <c r="S49" s="20">
        <v>58805</v>
      </c>
      <c r="T49" s="20">
        <v>48947</v>
      </c>
      <c r="U49" s="20">
        <v>71349</v>
      </c>
      <c r="V49" s="21">
        <f t="shared" si="48"/>
        <v>712724</v>
      </c>
      <c r="W49" s="28">
        <f t="shared" si="49"/>
        <v>285089.59999999998</v>
      </c>
      <c r="X49" s="20">
        <v>80835</v>
      </c>
      <c r="Y49" s="20">
        <f t="shared" si="50"/>
        <v>19283</v>
      </c>
      <c r="Z49" s="22">
        <f t="shared" si="51"/>
        <v>1.3132798284377436</v>
      </c>
      <c r="AA49" s="20">
        <v>52127</v>
      </c>
      <c r="AB49" s="20">
        <f t="shared" si="52"/>
        <v>-906</v>
      </c>
      <c r="AC49" s="22">
        <f t="shared" si="53"/>
        <v>0.9829162973997323</v>
      </c>
      <c r="AD49" s="20">
        <v>56305</v>
      </c>
      <c r="AE49" s="20">
        <f t="shared" si="54"/>
        <v>6356</v>
      </c>
      <c r="AF49" s="22">
        <f t="shared" si="55"/>
        <v>1.1272497947906865</v>
      </c>
      <c r="AG49" s="23">
        <f t="shared" si="56"/>
        <v>189267</v>
      </c>
      <c r="AH49" s="23">
        <f t="shared" si="57"/>
        <v>24733</v>
      </c>
      <c r="AI49" s="24">
        <f t="shared" si="58"/>
        <v>1.1503215140943512</v>
      </c>
      <c r="AJ49" s="20">
        <v>80162</v>
      </c>
      <c r="AK49" s="20">
        <f t="shared" si="59"/>
        <v>8698</v>
      </c>
      <c r="AL49" s="22">
        <f t="shared" si="60"/>
        <v>1.1217116310310087</v>
      </c>
      <c r="AM49" s="20">
        <v>80318</v>
      </c>
      <c r="AN49" s="20">
        <f t="shared" si="61"/>
        <v>10064</v>
      </c>
      <c r="AO49" s="22">
        <f t="shared" si="62"/>
        <v>1.1432516298004385</v>
      </c>
      <c r="AP49" s="20">
        <v>74049</v>
      </c>
      <c r="AQ49" s="20">
        <f t="shared" si="63"/>
        <v>12739</v>
      </c>
      <c r="AR49" s="22">
        <f t="shared" si="64"/>
        <v>1.2077801337465339</v>
      </c>
      <c r="AS49" s="25">
        <f t="shared" si="65"/>
        <v>423796</v>
      </c>
      <c r="AT49" s="25">
        <f t="shared" si="83"/>
        <v>56234</v>
      </c>
      <c r="AU49" s="26">
        <f t="shared" si="84"/>
        <v>1.1529918762004778</v>
      </c>
      <c r="AV49" s="20">
        <v>84336</v>
      </c>
      <c r="AW49" s="20">
        <f t="shared" si="66"/>
        <v>30687</v>
      </c>
      <c r="AX49" s="22">
        <f t="shared" si="67"/>
        <v>1.5719957501537773</v>
      </c>
      <c r="AY49" s="20">
        <v>68680</v>
      </c>
      <c r="AZ49" s="20">
        <f t="shared" si="68"/>
        <v>536</v>
      </c>
      <c r="BA49" s="22">
        <f t="shared" si="69"/>
        <v>1.0078656961728105</v>
      </c>
      <c r="BB49" s="20">
        <v>66642</v>
      </c>
      <c r="BC49" s="20">
        <f t="shared" si="70"/>
        <v>22374</v>
      </c>
      <c r="BD49" s="27">
        <f t="shared" si="71"/>
        <v>1.505421523448089</v>
      </c>
      <c r="BE49" s="25">
        <f t="shared" si="72"/>
        <v>643454</v>
      </c>
      <c r="BF49" s="25">
        <f t="shared" si="73"/>
        <v>109831</v>
      </c>
      <c r="BG49" s="26">
        <f t="shared" si="74"/>
        <v>1.2058213382856435</v>
      </c>
      <c r="BH49" s="20">
        <v>87613</v>
      </c>
      <c r="BI49" s="20">
        <f t="shared" si="75"/>
        <v>28808</v>
      </c>
      <c r="BJ49" s="27">
        <f t="shared" si="76"/>
        <v>1.4898903154493666</v>
      </c>
      <c r="BK49" s="20">
        <v>53232</v>
      </c>
      <c r="BL49" s="20">
        <f t="shared" si="77"/>
        <v>4285</v>
      </c>
      <c r="BM49" s="27">
        <f t="shared" si="78"/>
        <v>1.0875436696835352</v>
      </c>
      <c r="BN49" s="20">
        <v>67901</v>
      </c>
      <c r="BO49" s="20">
        <f t="shared" si="79"/>
        <v>-3448</v>
      </c>
      <c r="BP49" s="27">
        <f t="shared" si="80"/>
        <v>0.95167416501983204</v>
      </c>
      <c r="BQ49" s="47">
        <f t="shared" si="81"/>
        <v>852200</v>
      </c>
      <c r="BR49" s="25">
        <f t="shared" si="85"/>
        <v>139476</v>
      </c>
      <c r="BS49" s="42">
        <f t="shared" si="86"/>
        <v>1.1956942659430578</v>
      </c>
      <c r="BT49" s="62">
        <f>BQ49*43/100</f>
        <v>366446</v>
      </c>
      <c r="BU49" s="49">
        <f t="shared" si="82"/>
        <v>366446</v>
      </c>
      <c r="BV49" s="28">
        <f t="shared" si="87"/>
        <v>81356.400000000023</v>
      </c>
      <c r="BW49" s="31">
        <f t="shared" si="88"/>
        <v>1.2853713358887873</v>
      </c>
    </row>
    <row r="50" spans="1:75" x14ac:dyDescent="0.2">
      <c r="A50" s="19">
        <v>28</v>
      </c>
      <c r="B50" s="34">
        <v>41</v>
      </c>
      <c r="C50" s="19" t="s">
        <v>71</v>
      </c>
      <c r="D50" s="4">
        <v>1012007429</v>
      </c>
      <c r="E50" s="4">
        <v>101201001</v>
      </c>
      <c r="F50" s="4">
        <v>86618101</v>
      </c>
      <c r="G50" s="20">
        <v>5684</v>
      </c>
      <c r="H50" s="20">
        <v>5685</v>
      </c>
      <c r="I50" s="20">
        <v>5684</v>
      </c>
      <c r="J50" s="21">
        <f t="shared" si="45"/>
        <v>17053</v>
      </c>
      <c r="K50" s="28">
        <v>5685</v>
      </c>
      <c r="L50" s="20">
        <v>7374</v>
      </c>
      <c r="M50" s="20">
        <v>3754</v>
      </c>
      <c r="N50" s="21">
        <f t="shared" si="46"/>
        <v>33866</v>
      </c>
      <c r="O50" s="20">
        <v>3754</v>
      </c>
      <c r="P50" s="20">
        <v>0</v>
      </c>
      <c r="Q50" s="20">
        <v>7507</v>
      </c>
      <c r="R50" s="21">
        <f t="shared" si="47"/>
        <v>45127</v>
      </c>
      <c r="S50" s="20">
        <v>3754</v>
      </c>
      <c r="T50" s="20">
        <v>3754</v>
      </c>
      <c r="U50" s="20">
        <v>3754</v>
      </c>
      <c r="V50" s="21">
        <f t="shared" si="48"/>
        <v>56389</v>
      </c>
      <c r="W50" s="28">
        <f t="shared" si="49"/>
        <v>22555.599999999999</v>
      </c>
      <c r="X50" s="20">
        <v>4403</v>
      </c>
      <c r="Y50" s="20">
        <f t="shared" si="50"/>
        <v>-1281</v>
      </c>
      <c r="Z50" s="22">
        <f t="shared" si="51"/>
        <v>0.77463054187192115</v>
      </c>
      <c r="AA50" s="20">
        <v>3754</v>
      </c>
      <c r="AB50" s="20">
        <f t="shared" si="52"/>
        <v>-1931</v>
      </c>
      <c r="AC50" s="22">
        <f t="shared" si="53"/>
        <v>0.66033421284080918</v>
      </c>
      <c r="AD50" s="20">
        <v>3754</v>
      </c>
      <c r="AE50" s="20">
        <f t="shared" si="54"/>
        <v>-1930</v>
      </c>
      <c r="AF50" s="22">
        <f t="shared" si="55"/>
        <v>0.66045038705137227</v>
      </c>
      <c r="AG50" s="23">
        <f t="shared" si="56"/>
        <v>11911</v>
      </c>
      <c r="AH50" s="23">
        <f t="shared" si="57"/>
        <v>-5142</v>
      </c>
      <c r="AI50" s="24">
        <f t="shared" si="58"/>
        <v>0.69846947751128829</v>
      </c>
      <c r="AJ50" s="20">
        <v>276754</v>
      </c>
      <c r="AK50" s="20">
        <f t="shared" si="59"/>
        <v>271069</v>
      </c>
      <c r="AL50" s="22">
        <f t="shared" si="60"/>
        <v>48.681442392260337</v>
      </c>
      <c r="AM50" s="20">
        <v>116853</v>
      </c>
      <c r="AN50" s="20">
        <f t="shared" si="61"/>
        <v>109479</v>
      </c>
      <c r="AO50" s="22">
        <f t="shared" si="62"/>
        <v>15.846623270951994</v>
      </c>
      <c r="AP50" s="20">
        <v>3754</v>
      </c>
      <c r="AQ50" s="20">
        <f t="shared" si="63"/>
        <v>0</v>
      </c>
      <c r="AR50" s="22">
        <f t="shared" si="64"/>
        <v>1</v>
      </c>
      <c r="AS50" s="25">
        <f t="shared" si="65"/>
        <v>409272</v>
      </c>
      <c r="AT50" s="25">
        <f t="shared" si="83"/>
        <v>375406</v>
      </c>
      <c r="AU50" s="26">
        <f t="shared" si="84"/>
        <v>12.085041044115041</v>
      </c>
      <c r="AV50" s="20">
        <v>3757</v>
      </c>
      <c r="AW50" s="20">
        <f t="shared" si="66"/>
        <v>3</v>
      </c>
      <c r="AX50" s="22">
        <f t="shared" si="67"/>
        <v>1.000799147575919</v>
      </c>
      <c r="AY50" s="20">
        <v>53192</v>
      </c>
      <c r="AZ50" s="20">
        <f t="shared" si="68"/>
        <v>53192</v>
      </c>
      <c r="BA50" s="22" t="e">
        <f t="shared" si="69"/>
        <v>#DIV/0!</v>
      </c>
      <c r="BB50" s="20">
        <v>344568.87</v>
      </c>
      <c r="BC50" s="20">
        <f t="shared" si="70"/>
        <v>337061.87</v>
      </c>
      <c r="BD50" s="27">
        <f t="shared" si="71"/>
        <v>45.899676302118024</v>
      </c>
      <c r="BE50" s="25">
        <f t="shared" si="72"/>
        <v>810789.87</v>
      </c>
      <c r="BF50" s="25">
        <f t="shared" si="73"/>
        <v>765662.87</v>
      </c>
      <c r="BG50" s="26">
        <f t="shared" si="74"/>
        <v>17.966846233961931</v>
      </c>
      <c r="BH50" s="20">
        <v>-337060.87</v>
      </c>
      <c r="BI50" s="20">
        <f t="shared" si="75"/>
        <v>-340814.87</v>
      </c>
      <c r="BJ50" s="27">
        <f t="shared" si="76"/>
        <v>-89.787125732551942</v>
      </c>
      <c r="BK50" s="20">
        <v>237573</v>
      </c>
      <c r="BL50" s="20">
        <f t="shared" si="77"/>
        <v>233819</v>
      </c>
      <c r="BM50" s="27">
        <f t="shared" si="78"/>
        <v>63.285295684603092</v>
      </c>
      <c r="BN50" s="20">
        <v>110123</v>
      </c>
      <c r="BO50" s="20">
        <f t="shared" si="79"/>
        <v>106369</v>
      </c>
      <c r="BP50" s="27">
        <f t="shared" si="80"/>
        <v>29.33484283431007</v>
      </c>
      <c r="BQ50" s="47">
        <f t="shared" si="81"/>
        <v>821425</v>
      </c>
      <c r="BR50" s="25">
        <f t="shared" si="85"/>
        <v>765036</v>
      </c>
      <c r="BS50" s="42">
        <f t="shared" si="86"/>
        <v>14.567114153469648</v>
      </c>
      <c r="BT50" s="62">
        <f>BQ50*43/100</f>
        <v>353212.75</v>
      </c>
      <c r="BU50" s="49">
        <f t="shared" si="82"/>
        <v>353212.75</v>
      </c>
      <c r="BV50" s="28">
        <f t="shared" si="87"/>
        <v>330657.15000000002</v>
      </c>
      <c r="BW50" s="31">
        <f t="shared" si="88"/>
        <v>15.659647714979872</v>
      </c>
    </row>
    <row r="51" spans="1:75" x14ac:dyDescent="0.2">
      <c r="A51" s="19">
        <v>14</v>
      </c>
      <c r="B51" s="34">
        <v>42</v>
      </c>
      <c r="C51" s="19" t="s">
        <v>56</v>
      </c>
      <c r="D51" s="4">
        <v>1012012115</v>
      </c>
      <c r="E51" s="4">
        <v>101201001</v>
      </c>
      <c r="F51" s="4">
        <v>86618101</v>
      </c>
      <c r="G51" s="20"/>
      <c r="H51" s="20"/>
      <c r="I51" s="20"/>
      <c r="J51" s="21">
        <f t="shared" si="45"/>
        <v>0</v>
      </c>
      <c r="K51" s="28"/>
      <c r="L51" s="20">
        <v>0</v>
      </c>
      <c r="M51" s="20">
        <v>53404</v>
      </c>
      <c r="N51" s="21">
        <f t="shared" si="46"/>
        <v>53404</v>
      </c>
      <c r="O51" s="20">
        <v>76616</v>
      </c>
      <c r="P51" s="20">
        <v>52423</v>
      </c>
      <c r="Q51" s="20">
        <v>85740</v>
      </c>
      <c r="R51" s="21">
        <f t="shared" si="47"/>
        <v>268183</v>
      </c>
      <c r="S51" s="20">
        <v>58780</v>
      </c>
      <c r="T51" s="20">
        <v>57555</v>
      </c>
      <c r="U51" s="20">
        <v>58970</v>
      </c>
      <c r="V51" s="21">
        <f t="shared" si="48"/>
        <v>443488</v>
      </c>
      <c r="W51" s="28">
        <f t="shared" si="49"/>
        <v>177395.20000000001</v>
      </c>
      <c r="X51" s="20">
        <v>63899</v>
      </c>
      <c r="Y51" s="20">
        <f t="shared" si="50"/>
        <v>63899</v>
      </c>
      <c r="Z51" s="22" t="e">
        <f t="shared" si="51"/>
        <v>#DIV/0!</v>
      </c>
      <c r="AA51" s="20">
        <v>753</v>
      </c>
      <c r="AB51" s="20">
        <f t="shared" si="52"/>
        <v>753</v>
      </c>
      <c r="AC51" s="22" t="e">
        <f t="shared" si="53"/>
        <v>#DIV/0!</v>
      </c>
      <c r="AD51" s="20">
        <v>126306</v>
      </c>
      <c r="AE51" s="20">
        <f t="shared" si="54"/>
        <v>126306</v>
      </c>
      <c r="AF51" s="22" t="e">
        <f t="shared" si="55"/>
        <v>#DIV/0!</v>
      </c>
      <c r="AG51" s="23">
        <f t="shared" si="56"/>
        <v>190958</v>
      </c>
      <c r="AH51" s="23">
        <f t="shared" si="57"/>
        <v>190958</v>
      </c>
      <c r="AI51" s="24" t="e">
        <f t="shared" si="58"/>
        <v>#DIV/0!</v>
      </c>
      <c r="AJ51" s="20">
        <v>63916</v>
      </c>
      <c r="AK51" s="20">
        <f t="shared" si="59"/>
        <v>63916</v>
      </c>
      <c r="AL51" s="22" t="e">
        <f t="shared" si="60"/>
        <v>#DIV/0!</v>
      </c>
      <c r="AM51" s="20">
        <v>67165</v>
      </c>
      <c r="AN51" s="20">
        <f t="shared" si="61"/>
        <v>67165</v>
      </c>
      <c r="AO51" s="22" t="e">
        <f t="shared" si="62"/>
        <v>#DIV/0!</v>
      </c>
      <c r="AP51" s="20">
        <v>63884</v>
      </c>
      <c r="AQ51" s="20">
        <f t="shared" si="63"/>
        <v>10480</v>
      </c>
      <c r="AR51" s="22">
        <f t="shared" si="64"/>
        <v>1.1962399820238185</v>
      </c>
      <c r="AS51" s="25">
        <f t="shared" si="65"/>
        <v>385923</v>
      </c>
      <c r="AT51" s="25">
        <f t="shared" si="83"/>
        <v>332519</v>
      </c>
      <c r="AU51" s="26">
        <f t="shared" si="84"/>
        <v>7.2264811624597405</v>
      </c>
      <c r="AV51" s="20">
        <v>66335</v>
      </c>
      <c r="AW51" s="20">
        <f t="shared" si="66"/>
        <v>-10281</v>
      </c>
      <c r="AX51" s="22">
        <f t="shared" si="67"/>
        <v>0.86581131878458806</v>
      </c>
      <c r="AY51" s="20">
        <v>69821</v>
      </c>
      <c r="AZ51" s="20">
        <f t="shared" si="68"/>
        <v>17398</v>
      </c>
      <c r="BA51" s="22">
        <f t="shared" si="69"/>
        <v>1.3318772294603514</v>
      </c>
      <c r="BB51" s="20">
        <v>72807</v>
      </c>
      <c r="BC51" s="20">
        <f t="shared" si="70"/>
        <v>-12933</v>
      </c>
      <c r="BD51" s="27">
        <f t="shared" si="71"/>
        <v>0.84916025192442268</v>
      </c>
      <c r="BE51" s="25">
        <f t="shared" si="72"/>
        <v>594886</v>
      </c>
      <c r="BF51" s="25">
        <f t="shared" si="73"/>
        <v>326703</v>
      </c>
      <c r="BG51" s="26">
        <f t="shared" si="74"/>
        <v>2.2182092078916265</v>
      </c>
      <c r="BH51" s="20">
        <v>65887</v>
      </c>
      <c r="BI51" s="20">
        <f t="shared" si="75"/>
        <v>7107</v>
      </c>
      <c r="BJ51" s="27">
        <f t="shared" si="76"/>
        <v>1.1209084722694793</v>
      </c>
      <c r="BK51" s="20">
        <v>72507</v>
      </c>
      <c r="BL51" s="20">
        <f t="shared" si="77"/>
        <v>14952</v>
      </c>
      <c r="BM51" s="27">
        <f t="shared" si="78"/>
        <v>1.2597862913734688</v>
      </c>
      <c r="BN51" s="20">
        <v>83327</v>
      </c>
      <c r="BO51" s="20">
        <f t="shared" si="79"/>
        <v>24357</v>
      </c>
      <c r="BP51" s="27">
        <f t="shared" si="80"/>
        <v>1.4130405290825843</v>
      </c>
      <c r="BQ51" s="47">
        <f t="shared" si="81"/>
        <v>816607</v>
      </c>
      <c r="BR51" s="25">
        <f t="shared" si="85"/>
        <v>373119</v>
      </c>
      <c r="BS51" s="42">
        <f t="shared" si="86"/>
        <v>1.8413282884768021</v>
      </c>
      <c r="BT51" s="62">
        <f>BQ51*43/100</f>
        <v>351141.01</v>
      </c>
      <c r="BU51" s="49">
        <f t="shared" si="82"/>
        <v>351141.01</v>
      </c>
      <c r="BV51" s="28">
        <f t="shared" si="87"/>
        <v>173745.81</v>
      </c>
      <c r="BW51" s="31">
        <f t="shared" si="88"/>
        <v>1.9794279101125622</v>
      </c>
    </row>
    <row r="52" spans="1:75" x14ac:dyDescent="0.2">
      <c r="A52" s="19">
        <v>69</v>
      </c>
      <c r="B52" s="34">
        <v>43</v>
      </c>
      <c r="C52" s="19" t="s">
        <v>132</v>
      </c>
      <c r="D52" s="4">
        <v>7801206670</v>
      </c>
      <c r="E52" s="4">
        <v>101245001</v>
      </c>
      <c r="F52" s="4">
        <v>86618422</v>
      </c>
      <c r="G52" s="20">
        <v>12116</v>
      </c>
      <c r="H52" s="20">
        <v>39531</v>
      </c>
      <c r="I52" s="20">
        <v>23252</v>
      </c>
      <c r="J52" s="21">
        <f t="shared" si="45"/>
        <v>74899</v>
      </c>
      <c r="K52" s="28">
        <v>23008</v>
      </c>
      <c r="L52" s="20">
        <v>37716</v>
      </c>
      <c r="M52" s="20">
        <v>27446</v>
      </c>
      <c r="N52" s="21">
        <f t="shared" si="46"/>
        <v>163069</v>
      </c>
      <c r="O52" s="20">
        <v>27887</v>
      </c>
      <c r="P52" s="20">
        <v>35730</v>
      </c>
      <c r="Q52" s="20">
        <v>38568</v>
      </c>
      <c r="R52" s="21">
        <f t="shared" si="47"/>
        <v>265254</v>
      </c>
      <c r="S52" s="20">
        <v>43700</v>
      </c>
      <c r="T52" s="20">
        <v>30093</v>
      </c>
      <c r="U52" s="20">
        <v>108979</v>
      </c>
      <c r="V52" s="21">
        <f t="shared" si="48"/>
        <v>448026</v>
      </c>
      <c r="W52" s="28">
        <f t="shared" si="49"/>
        <v>215052.48</v>
      </c>
      <c r="X52" s="20">
        <v>36669</v>
      </c>
      <c r="Y52" s="20">
        <f t="shared" si="50"/>
        <v>24553</v>
      </c>
      <c r="Z52" s="22">
        <f t="shared" si="51"/>
        <v>3.0264938923737206</v>
      </c>
      <c r="AA52" s="20">
        <v>40233</v>
      </c>
      <c r="AB52" s="20">
        <f t="shared" si="52"/>
        <v>702</v>
      </c>
      <c r="AC52" s="22">
        <f t="shared" si="53"/>
        <v>1.0177582150717159</v>
      </c>
      <c r="AD52" s="20">
        <v>34269</v>
      </c>
      <c r="AE52" s="20">
        <f t="shared" si="54"/>
        <v>11017</v>
      </c>
      <c r="AF52" s="22">
        <f t="shared" si="55"/>
        <v>1.473808704627559</v>
      </c>
      <c r="AG52" s="23">
        <f t="shared" si="56"/>
        <v>111171</v>
      </c>
      <c r="AH52" s="23">
        <f t="shared" si="57"/>
        <v>36272</v>
      </c>
      <c r="AI52" s="24">
        <f t="shared" si="58"/>
        <v>1.4842788288228148</v>
      </c>
      <c r="AJ52" s="20">
        <v>44473</v>
      </c>
      <c r="AK52" s="20">
        <f t="shared" si="59"/>
        <v>21465</v>
      </c>
      <c r="AL52" s="22">
        <f t="shared" si="60"/>
        <v>1.9329363699582753</v>
      </c>
      <c r="AM52" s="20">
        <v>34692</v>
      </c>
      <c r="AN52" s="20">
        <f t="shared" si="61"/>
        <v>-3024</v>
      </c>
      <c r="AO52" s="22">
        <f t="shared" si="62"/>
        <v>0.91982182628062359</v>
      </c>
      <c r="AP52" s="20">
        <v>66658</v>
      </c>
      <c r="AQ52" s="20">
        <f t="shared" si="63"/>
        <v>39212</v>
      </c>
      <c r="AR52" s="22">
        <f t="shared" si="64"/>
        <v>2.4286963491947824</v>
      </c>
      <c r="AS52" s="25">
        <f t="shared" si="65"/>
        <v>256994</v>
      </c>
      <c r="AT52" s="25">
        <f t="shared" si="83"/>
        <v>93925</v>
      </c>
      <c r="AU52" s="26">
        <f t="shared" si="84"/>
        <v>1.5759831727673561</v>
      </c>
      <c r="AV52" s="20">
        <v>42807</v>
      </c>
      <c r="AW52" s="20">
        <f t="shared" si="66"/>
        <v>14920</v>
      </c>
      <c r="AX52" s="22">
        <f t="shared" si="67"/>
        <v>1.5350163158460932</v>
      </c>
      <c r="AY52" s="20">
        <v>51210</v>
      </c>
      <c r="AZ52" s="20">
        <f t="shared" si="68"/>
        <v>15480</v>
      </c>
      <c r="BA52" s="22">
        <f t="shared" si="69"/>
        <v>1.4332493702770781</v>
      </c>
      <c r="BB52" s="20">
        <v>56266.07</v>
      </c>
      <c r="BC52" s="20">
        <f t="shared" si="70"/>
        <v>17698.07</v>
      </c>
      <c r="BD52" s="27">
        <f t="shared" si="71"/>
        <v>1.4588796411532876</v>
      </c>
      <c r="BE52" s="25">
        <f t="shared" si="72"/>
        <v>407277.07</v>
      </c>
      <c r="BF52" s="25">
        <f t="shared" si="73"/>
        <v>142023.07</v>
      </c>
      <c r="BG52" s="26">
        <f t="shared" si="74"/>
        <v>1.5354229153943013</v>
      </c>
      <c r="BH52" s="20">
        <v>54969</v>
      </c>
      <c r="BI52" s="20">
        <f t="shared" si="75"/>
        <v>11269</v>
      </c>
      <c r="BJ52" s="27">
        <f t="shared" si="76"/>
        <v>1.2578718535469107</v>
      </c>
      <c r="BK52" s="20">
        <v>58214</v>
      </c>
      <c r="BL52" s="20">
        <f t="shared" si="77"/>
        <v>28121</v>
      </c>
      <c r="BM52" s="27">
        <f t="shared" si="78"/>
        <v>1.9344698102548765</v>
      </c>
      <c r="BN52" s="20">
        <v>161024</v>
      </c>
      <c r="BO52" s="20">
        <f t="shared" si="79"/>
        <v>52045</v>
      </c>
      <c r="BP52" s="27">
        <f t="shared" si="80"/>
        <v>1.4775690729406583</v>
      </c>
      <c r="BQ52" s="47">
        <f t="shared" si="81"/>
        <v>681484.07000000007</v>
      </c>
      <c r="BR52" s="25">
        <f t="shared" si="85"/>
        <v>233458.07000000007</v>
      </c>
      <c r="BS52" s="42">
        <f t="shared" si="86"/>
        <v>1.5210815220545237</v>
      </c>
      <c r="BT52" s="42">
        <f>BQ52*51/100</f>
        <v>347556.87569999998</v>
      </c>
      <c r="BU52" s="49">
        <f t="shared" si="82"/>
        <v>347556.87569999998</v>
      </c>
      <c r="BV52" s="28">
        <f t="shared" si="87"/>
        <v>132504.39569999996</v>
      </c>
      <c r="BW52" s="31">
        <f t="shared" si="88"/>
        <v>1.6161491171829312</v>
      </c>
    </row>
    <row r="53" spans="1:75" x14ac:dyDescent="0.2">
      <c r="A53" s="19">
        <v>41</v>
      </c>
      <c r="B53" s="34">
        <v>44</v>
      </c>
      <c r="C53" s="19" t="s">
        <v>93</v>
      </c>
      <c r="D53" s="4" t="s">
        <v>94</v>
      </c>
      <c r="E53" s="4" t="s">
        <v>83</v>
      </c>
      <c r="F53" s="4">
        <v>86618101</v>
      </c>
      <c r="G53" s="20"/>
      <c r="H53" s="20">
        <v>61683</v>
      </c>
      <c r="I53" s="20">
        <v>56695</v>
      </c>
      <c r="J53" s="21">
        <f t="shared" si="45"/>
        <v>118378</v>
      </c>
      <c r="K53" s="28">
        <v>59910</v>
      </c>
      <c r="L53" s="20">
        <v>87603</v>
      </c>
      <c r="M53" s="20">
        <v>148233</v>
      </c>
      <c r="N53" s="21">
        <f t="shared" si="46"/>
        <v>414124</v>
      </c>
      <c r="O53" s="20">
        <v>62024</v>
      </c>
      <c r="P53" s="20">
        <v>68199</v>
      </c>
      <c r="Q53" s="20">
        <v>27699</v>
      </c>
      <c r="R53" s="21">
        <f t="shared" si="47"/>
        <v>572046</v>
      </c>
      <c r="S53" s="20">
        <v>82820</v>
      </c>
      <c r="T53" s="20">
        <v>68739</v>
      </c>
      <c r="U53" s="20">
        <v>155847</v>
      </c>
      <c r="V53" s="21">
        <f t="shared" si="48"/>
        <v>879452</v>
      </c>
      <c r="W53" s="28">
        <f t="shared" si="49"/>
        <v>351780.8</v>
      </c>
      <c r="X53" s="20">
        <v>0</v>
      </c>
      <c r="Y53" s="20">
        <f t="shared" si="50"/>
        <v>0</v>
      </c>
      <c r="Z53" s="22" t="e">
        <f t="shared" si="51"/>
        <v>#DIV/0!</v>
      </c>
      <c r="AA53" s="20">
        <v>53953</v>
      </c>
      <c r="AB53" s="20">
        <f t="shared" si="52"/>
        <v>-7730</v>
      </c>
      <c r="AC53" s="22">
        <f t="shared" si="53"/>
        <v>0.87468184102589042</v>
      </c>
      <c r="AD53" s="20">
        <v>58418</v>
      </c>
      <c r="AE53" s="20">
        <f t="shared" si="54"/>
        <v>1723</v>
      </c>
      <c r="AF53" s="22">
        <f t="shared" si="55"/>
        <v>1.0303906870094364</v>
      </c>
      <c r="AG53" s="23">
        <f t="shared" si="56"/>
        <v>112371</v>
      </c>
      <c r="AH53" s="23">
        <f t="shared" si="57"/>
        <v>-6007</v>
      </c>
      <c r="AI53" s="24">
        <f t="shared" si="58"/>
        <v>0.94925577387690285</v>
      </c>
      <c r="AJ53" s="20">
        <v>70005</v>
      </c>
      <c r="AK53" s="20">
        <f t="shared" si="59"/>
        <v>10095</v>
      </c>
      <c r="AL53" s="22">
        <f t="shared" si="60"/>
        <v>1.1685027541311968</v>
      </c>
      <c r="AM53" s="20">
        <v>101780</v>
      </c>
      <c r="AN53" s="20">
        <f t="shared" si="61"/>
        <v>14177</v>
      </c>
      <c r="AO53" s="22">
        <f t="shared" si="62"/>
        <v>1.1618323573393605</v>
      </c>
      <c r="AP53" s="20">
        <v>92437</v>
      </c>
      <c r="AQ53" s="20">
        <f t="shared" si="63"/>
        <v>-55796</v>
      </c>
      <c r="AR53" s="22">
        <f t="shared" si="64"/>
        <v>0.62359258734559786</v>
      </c>
      <c r="AS53" s="25">
        <f t="shared" si="65"/>
        <v>376593</v>
      </c>
      <c r="AT53" s="25">
        <f t="shared" si="83"/>
        <v>-37531</v>
      </c>
      <c r="AU53" s="26">
        <f t="shared" si="84"/>
        <v>0.90937255508012094</v>
      </c>
      <c r="AV53" s="20">
        <v>87941</v>
      </c>
      <c r="AW53" s="20">
        <f t="shared" si="66"/>
        <v>25917</v>
      </c>
      <c r="AX53" s="22">
        <f t="shared" si="67"/>
        <v>1.4178543789500839</v>
      </c>
      <c r="AY53" s="20">
        <v>16965</v>
      </c>
      <c r="AZ53" s="20">
        <f t="shared" si="68"/>
        <v>-51234</v>
      </c>
      <c r="BA53" s="22">
        <f t="shared" si="69"/>
        <v>0.24875731315708441</v>
      </c>
      <c r="BB53" s="20">
        <v>24705</v>
      </c>
      <c r="BC53" s="20">
        <f t="shared" si="70"/>
        <v>-2994</v>
      </c>
      <c r="BD53" s="27">
        <f t="shared" si="71"/>
        <v>0.89190945521498977</v>
      </c>
      <c r="BE53" s="25">
        <f t="shared" si="72"/>
        <v>506204</v>
      </c>
      <c r="BF53" s="25">
        <f t="shared" si="73"/>
        <v>-65842</v>
      </c>
      <c r="BG53" s="26">
        <f t="shared" si="74"/>
        <v>0.88490086461578266</v>
      </c>
      <c r="BH53" s="20">
        <v>50610</v>
      </c>
      <c r="BI53" s="20">
        <f t="shared" si="75"/>
        <v>-32210</v>
      </c>
      <c r="BJ53" s="27">
        <f t="shared" si="76"/>
        <v>0.61108427915962327</v>
      </c>
      <c r="BK53" s="20">
        <v>64294</v>
      </c>
      <c r="BL53" s="20">
        <f t="shared" si="77"/>
        <v>-4445</v>
      </c>
      <c r="BM53" s="27">
        <f t="shared" si="78"/>
        <v>0.93533510816276055</v>
      </c>
      <c r="BN53" s="20">
        <v>182978</v>
      </c>
      <c r="BO53" s="20">
        <f t="shared" si="79"/>
        <v>27131</v>
      </c>
      <c r="BP53" s="27">
        <f t="shared" si="80"/>
        <v>1.1740874062381694</v>
      </c>
      <c r="BQ53" s="47">
        <f t="shared" si="81"/>
        <v>804086</v>
      </c>
      <c r="BR53" s="25">
        <f t="shared" si="85"/>
        <v>-75366</v>
      </c>
      <c r="BS53" s="42">
        <f t="shared" si="86"/>
        <v>0.91430345260457646</v>
      </c>
      <c r="BT53" s="62">
        <f>BQ53*43/100</f>
        <v>345756.98</v>
      </c>
      <c r="BU53" s="49">
        <f t="shared" si="82"/>
        <v>345756.98</v>
      </c>
      <c r="BV53" s="28">
        <f t="shared" si="87"/>
        <v>-6023.820000000007</v>
      </c>
      <c r="BW53" s="31">
        <f t="shared" si="88"/>
        <v>0.98287621154991966</v>
      </c>
    </row>
    <row r="54" spans="1:75" x14ac:dyDescent="0.2">
      <c r="A54" s="19">
        <v>17</v>
      </c>
      <c r="B54" s="34">
        <v>45</v>
      </c>
      <c r="C54" s="19" t="s">
        <v>59</v>
      </c>
      <c r="D54" s="4">
        <v>1001013117</v>
      </c>
      <c r="E54" s="4">
        <v>101245001</v>
      </c>
      <c r="F54" s="4">
        <v>86618101</v>
      </c>
      <c r="G54" s="20">
        <v>51932</v>
      </c>
      <c r="H54" s="20">
        <v>71561</v>
      </c>
      <c r="I54" s="20">
        <v>65769</v>
      </c>
      <c r="J54" s="21">
        <f t="shared" si="45"/>
        <v>189262</v>
      </c>
      <c r="K54" s="28">
        <v>58669</v>
      </c>
      <c r="L54" s="20">
        <v>45270</v>
      </c>
      <c r="M54" s="20">
        <v>53917</v>
      </c>
      <c r="N54" s="21">
        <f t="shared" si="46"/>
        <v>347118</v>
      </c>
      <c r="O54" s="20">
        <v>62104</v>
      </c>
      <c r="P54" s="20">
        <v>60829</v>
      </c>
      <c r="Q54" s="20">
        <v>49953</v>
      </c>
      <c r="R54" s="21">
        <f t="shared" si="47"/>
        <v>520004</v>
      </c>
      <c r="S54" s="20">
        <v>85258</v>
      </c>
      <c r="T54" s="20">
        <v>56370</v>
      </c>
      <c r="U54" s="20">
        <v>61636</v>
      </c>
      <c r="V54" s="21">
        <f t="shared" si="48"/>
        <v>723268</v>
      </c>
      <c r="W54" s="28">
        <f t="shared" si="49"/>
        <v>289307.2</v>
      </c>
      <c r="X54" s="20">
        <v>80410</v>
      </c>
      <c r="Y54" s="20">
        <f t="shared" si="50"/>
        <v>28478</v>
      </c>
      <c r="Z54" s="22">
        <f t="shared" si="51"/>
        <v>1.5483709466225064</v>
      </c>
      <c r="AA54" s="20">
        <v>76472</v>
      </c>
      <c r="AB54" s="20">
        <f t="shared" si="52"/>
        <v>4911</v>
      </c>
      <c r="AC54" s="22">
        <f t="shared" si="53"/>
        <v>1.0686267659758808</v>
      </c>
      <c r="AD54" s="20">
        <v>60036</v>
      </c>
      <c r="AE54" s="20">
        <f t="shared" si="54"/>
        <v>-5733</v>
      </c>
      <c r="AF54" s="22">
        <f t="shared" si="55"/>
        <v>0.91283127309218626</v>
      </c>
      <c r="AG54" s="23">
        <f t="shared" si="56"/>
        <v>216918</v>
      </c>
      <c r="AH54" s="23">
        <f t="shared" si="57"/>
        <v>27656</v>
      </c>
      <c r="AI54" s="24">
        <f t="shared" si="58"/>
        <v>1.1461254768521942</v>
      </c>
      <c r="AJ54" s="20">
        <v>54024</v>
      </c>
      <c r="AK54" s="20">
        <f t="shared" si="59"/>
        <v>-4645</v>
      </c>
      <c r="AL54" s="22">
        <f t="shared" si="60"/>
        <v>0.92082701256200039</v>
      </c>
      <c r="AM54" s="20">
        <v>72211</v>
      </c>
      <c r="AN54" s="20">
        <f t="shared" si="61"/>
        <v>26941</v>
      </c>
      <c r="AO54" s="22">
        <f t="shared" si="62"/>
        <v>1.5951181798100287</v>
      </c>
      <c r="AP54" s="20">
        <v>38318</v>
      </c>
      <c r="AQ54" s="20">
        <f t="shared" si="63"/>
        <v>-15599</v>
      </c>
      <c r="AR54" s="22">
        <f t="shared" si="64"/>
        <v>0.71068494166960328</v>
      </c>
      <c r="AS54" s="25">
        <f t="shared" si="65"/>
        <v>381471</v>
      </c>
      <c r="AT54" s="25">
        <f t="shared" si="83"/>
        <v>34353</v>
      </c>
      <c r="AU54" s="26">
        <f t="shared" si="84"/>
        <v>1.0989663457383367</v>
      </c>
      <c r="AV54" s="20">
        <v>94826</v>
      </c>
      <c r="AW54" s="20">
        <f t="shared" si="66"/>
        <v>32722</v>
      </c>
      <c r="AX54" s="22">
        <f t="shared" si="67"/>
        <v>1.5268903774314053</v>
      </c>
      <c r="AY54" s="20">
        <v>91523</v>
      </c>
      <c r="AZ54" s="20">
        <f t="shared" si="68"/>
        <v>30694</v>
      </c>
      <c r="BA54" s="22">
        <f t="shared" si="69"/>
        <v>1.5045948478521758</v>
      </c>
      <c r="BB54" s="20">
        <v>44871</v>
      </c>
      <c r="BC54" s="20">
        <f t="shared" si="70"/>
        <v>-5082</v>
      </c>
      <c r="BD54" s="27">
        <f t="shared" si="71"/>
        <v>0.89826436850639602</v>
      </c>
      <c r="BE54" s="25">
        <f t="shared" si="72"/>
        <v>612691</v>
      </c>
      <c r="BF54" s="25">
        <f t="shared" si="73"/>
        <v>92687</v>
      </c>
      <c r="BG54" s="26">
        <f t="shared" si="74"/>
        <v>1.1782428596703103</v>
      </c>
      <c r="BH54" s="20">
        <v>52508</v>
      </c>
      <c r="BI54" s="20">
        <f t="shared" si="75"/>
        <v>-32750</v>
      </c>
      <c r="BJ54" s="27">
        <f t="shared" si="76"/>
        <v>0.61587182434492949</v>
      </c>
      <c r="BK54" s="20">
        <v>54174</v>
      </c>
      <c r="BL54" s="20">
        <f t="shared" si="77"/>
        <v>-2196</v>
      </c>
      <c r="BM54" s="27">
        <f t="shared" si="78"/>
        <v>0.96104310803618942</v>
      </c>
      <c r="BN54" s="20">
        <v>47926</v>
      </c>
      <c r="BO54" s="20">
        <f t="shared" si="79"/>
        <v>-13710</v>
      </c>
      <c r="BP54" s="27">
        <f t="shared" si="80"/>
        <v>0.77756505938088127</v>
      </c>
      <c r="BQ54" s="47">
        <f t="shared" si="81"/>
        <v>767299</v>
      </c>
      <c r="BR54" s="25">
        <f t="shared" si="85"/>
        <v>44031</v>
      </c>
      <c r="BS54" s="42">
        <f t="shared" si="86"/>
        <v>1.0608778488748292</v>
      </c>
      <c r="BT54" s="62">
        <f>BQ54*43/100</f>
        <v>329938.57</v>
      </c>
      <c r="BU54" s="49">
        <f t="shared" si="82"/>
        <v>329938.57</v>
      </c>
      <c r="BV54" s="28">
        <f t="shared" si="87"/>
        <v>40631.369999999995</v>
      </c>
      <c r="BW54" s="31">
        <f t="shared" si="88"/>
        <v>1.1404436875404413</v>
      </c>
    </row>
    <row r="55" spans="1:75" x14ac:dyDescent="0.2">
      <c r="A55" s="19">
        <v>46</v>
      </c>
      <c r="B55" s="34">
        <v>46</v>
      </c>
      <c r="C55" s="19" t="s">
        <v>101</v>
      </c>
      <c r="D55" s="4">
        <v>7707083893</v>
      </c>
      <c r="E55" s="4">
        <v>101245001</v>
      </c>
      <c r="F55" s="4">
        <v>86618101</v>
      </c>
      <c r="G55" s="20">
        <v>8136</v>
      </c>
      <c r="H55" s="20">
        <v>43040</v>
      </c>
      <c r="I55" s="20">
        <v>59948.800000000003</v>
      </c>
      <c r="J55" s="21">
        <f t="shared" si="45"/>
        <v>111124.8</v>
      </c>
      <c r="K55" s="28">
        <v>74656</v>
      </c>
      <c r="L55" s="20">
        <v>53592</v>
      </c>
      <c r="M55" s="20">
        <v>56101</v>
      </c>
      <c r="N55" s="21">
        <f t="shared" si="46"/>
        <v>295473.8</v>
      </c>
      <c r="O55" s="20">
        <v>42703</v>
      </c>
      <c r="P55" s="20">
        <v>46451</v>
      </c>
      <c r="Q55" s="20">
        <v>52942</v>
      </c>
      <c r="R55" s="21">
        <f t="shared" si="47"/>
        <v>437569.8</v>
      </c>
      <c r="S55" s="20">
        <v>42461</v>
      </c>
      <c r="T55" s="20">
        <v>53023</v>
      </c>
      <c r="U55" s="20">
        <v>153932</v>
      </c>
      <c r="V55" s="21">
        <f t="shared" si="48"/>
        <v>686985.8</v>
      </c>
      <c r="W55" s="28">
        <f t="shared" si="49"/>
        <v>274794.32</v>
      </c>
      <c r="X55" s="20">
        <v>3829</v>
      </c>
      <c r="Y55" s="20">
        <f t="shared" si="50"/>
        <v>-4307</v>
      </c>
      <c r="Z55" s="22">
        <f t="shared" si="51"/>
        <v>0.47062438544739432</v>
      </c>
      <c r="AA55" s="20">
        <v>43429</v>
      </c>
      <c r="AB55" s="20">
        <f t="shared" si="52"/>
        <v>389</v>
      </c>
      <c r="AC55" s="22">
        <f t="shared" si="53"/>
        <v>1.0090381040892193</v>
      </c>
      <c r="AD55" s="20">
        <v>57753.8</v>
      </c>
      <c r="AE55" s="20">
        <f t="shared" si="54"/>
        <v>-2195</v>
      </c>
      <c r="AF55" s="22">
        <f t="shared" si="55"/>
        <v>0.96338542222696699</v>
      </c>
      <c r="AG55" s="23">
        <f t="shared" si="56"/>
        <v>105011.8</v>
      </c>
      <c r="AH55" s="23">
        <f t="shared" si="57"/>
        <v>-6113</v>
      </c>
      <c r="AI55" s="24">
        <f t="shared" si="58"/>
        <v>0.94498977725944167</v>
      </c>
      <c r="AJ55" s="20">
        <v>126055.77</v>
      </c>
      <c r="AK55" s="20">
        <f t="shared" si="59"/>
        <v>51399.770000000004</v>
      </c>
      <c r="AL55" s="22">
        <f t="shared" si="60"/>
        <v>1.6884881322331762</v>
      </c>
      <c r="AM55" s="20">
        <v>26847</v>
      </c>
      <c r="AN55" s="20">
        <f t="shared" si="61"/>
        <v>-26745</v>
      </c>
      <c r="AO55" s="22">
        <f t="shared" si="62"/>
        <v>0.50095163457232428</v>
      </c>
      <c r="AP55" s="20">
        <v>46536</v>
      </c>
      <c r="AQ55" s="20">
        <f t="shared" si="63"/>
        <v>-9565</v>
      </c>
      <c r="AR55" s="22">
        <f t="shared" si="64"/>
        <v>0.82950393041122261</v>
      </c>
      <c r="AS55" s="25">
        <f t="shared" si="65"/>
        <v>304450.57</v>
      </c>
      <c r="AT55" s="25">
        <f t="shared" si="83"/>
        <v>8976.7700000000186</v>
      </c>
      <c r="AU55" s="26">
        <f t="shared" si="84"/>
        <v>1.0303809339440588</v>
      </c>
      <c r="AV55" s="20">
        <v>52359</v>
      </c>
      <c r="AW55" s="20">
        <f t="shared" si="66"/>
        <v>9656</v>
      </c>
      <c r="AX55" s="22">
        <f t="shared" si="67"/>
        <v>1.2261199447345619</v>
      </c>
      <c r="AY55" s="20">
        <v>81922</v>
      </c>
      <c r="AZ55" s="20">
        <f t="shared" si="68"/>
        <v>35471</v>
      </c>
      <c r="BA55" s="22">
        <f t="shared" si="69"/>
        <v>1.7636218811220425</v>
      </c>
      <c r="BB55" s="20">
        <v>29692</v>
      </c>
      <c r="BC55" s="20">
        <f t="shared" si="70"/>
        <v>-23250</v>
      </c>
      <c r="BD55" s="27">
        <f t="shared" si="71"/>
        <v>0.56084016470854903</v>
      </c>
      <c r="BE55" s="25">
        <f t="shared" si="72"/>
        <v>468423.57</v>
      </c>
      <c r="BF55" s="25">
        <f t="shared" si="73"/>
        <v>30853.770000000019</v>
      </c>
      <c r="BG55" s="26">
        <f t="shared" si="74"/>
        <v>1.0705116532265253</v>
      </c>
      <c r="BH55" s="20">
        <v>37100</v>
      </c>
      <c r="BI55" s="20">
        <f t="shared" si="75"/>
        <v>-5361</v>
      </c>
      <c r="BJ55" s="27">
        <f t="shared" si="76"/>
        <v>0.87374296413179153</v>
      </c>
      <c r="BK55" s="20">
        <v>48009</v>
      </c>
      <c r="BL55" s="20">
        <f t="shared" si="77"/>
        <v>-5014</v>
      </c>
      <c r="BM55" s="27">
        <f t="shared" si="78"/>
        <v>0.90543726307451489</v>
      </c>
      <c r="BN55" s="20">
        <v>174346</v>
      </c>
      <c r="BO55" s="20">
        <f t="shared" si="79"/>
        <v>20414</v>
      </c>
      <c r="BP55" s="27">
        <f t="shared" si="80"/>
        <v>1.1326169997141595</v>
      </c>
      <c r="BQ55" s="47">
        <f t="shared" si="81"/>
        <v>727878.57000000007</v>
      </c>
      <c r="BR55" s="25">
        <f t="shared" si="85"/>
        <v>40892.770000000019</v>
      </c>
      <c r="BS55" s="42">
        <f t="shared" si="86"/>
        <v>1.059524913033137</v>
      </c>
      <c r="BT55" s="62">
        <f>BQ55*43/100</f>
        <v>312987.78510000004</v>
      </c>
      <c r="BU55" s="49">
        <f t="shared" si="82"/>
        <v>312987.78510000004</v>
      </c>
      <c r="BV55" s="28">
        <f t="shared" si="87"/>
        <v>38193.46510000003</v>
      </c>
      <c r="BW55" s="31">
        <f t="shared" si="88"/>
        <v>1.1389892815106224</v>
      </c>
    </row>
    <row r="56" spans="1:75" x14ac:dyDescent="0.2">
      <c r="A56" s="19">
        <v>64</v>
      </c>
      <c r="B56" s="34">
        <v>47</v>
      </c>
      <c r="C56" s="19" t="s">
        <v>122</v>
      </c>
      <c r="D56" s="4" t="s">
        <v>123</v>
      </c>
      <c r="E56" s="4" t="s">
        <v>83</v>
      </c>
      <c r="F56" s="4">
        <v>86618411</v>
      </c>
      <c r="G56" s="20">
        <v>23250</v>
      </c>
      <c r="H56" s="20">
        <v>43886</v>
      </c>
      <c r="I56" s="20">
        <v>39982</v>
      </c>
      <c r="J56" s="21">
        <f t="shared" si="45"/>
        <v>107118</v>
      </c>
      <c r="K56" s="28">
        <v>43543</v>
      </c>
      <c r="L56" s="20">
        <v>43192</v>
      </c>
      <c r="M56" s="20">
        <v>55084</v>
      </c>
      <c r="N56" s="21">
        <f t="shared" si="46"/>
        <v>248937</v>
      </c>
      <c r="O56" s="20">
        <v>57019</v>
      </c>
      <c r="P56" s="20">
        <v>53431</v>
      </c>
      <c r="Q56" s="20">
        <v>24949</v>
      </c>
      <c r="R56" s="21">
        <f t="shared" si="47"/>
        <v>384336</v>
      </c>
      <c r="S56" s="20">
        <v>39084</v>
      </c>
      <c r="T56" s="20">
        <v>44843</v>
      </c>
      <c r="U56" s="20">
        <v>58838</v>
      </c>
      <c r="V56" s="21">
        <f t="shared" si="48"/>
        <v>527101</v>
      </c>
      <c r="W56" s="28">
        <f t="shared" si="49"/>
        <v>253008.48</v>
      </c>
      <c r="X56" s="20">
        <v>21252</v>
      </c>
      <c r="Y56" s="20">
        <f t="shared" si="50"/>
        <v>-1998</v>
      </c>
      <c r="Z56" s="22">
        <f t="shared" si="51"/>
        <v>0.91406451612903228</v>
      </c>
      <c r="AA56" s="20">
        <v>49096</v>
      </c>
      <c r="AB56" s="20">
        <f t="shared" si="52"/>
        <v>5210</v>
      </c>
      <c r="AC56" s="22">
        <f t="shared" si="53"/>
        <v>1.1187166750216471</v>
      </c>
      <c r="AD56" s="20">
        <v>46070</v>
      </c>
      <c r="AE56" s="20">
        <f t="shared" si="54"/>
        <v>6088</v>
      </c>
      <c r="AF56" s="22">
        <f t="shared" si="55"/>
        <v>1.1522685208343755</v>
      </c>
      <c r="AG56" s="23">
        <f t="shared" si="56"/>
        <v>116418</v>
      </c>
      <c r="AH56" s="23">
        <f t="shared" si="57"/>
        <v>9300</v>
      </c>
      <c r="AI56" s="24">
        <f t="shared" si="58"/>
        <v>1.0868201422730073</v>
      </c>
      <c r="AJ56" s="20">
        <v>40920</v>
      </c>
      <c r="AK56" s="20">
        <f t="shared" si="59"/>
        <v>-2623</v>
      </c>
      <c r="AL56" s="22">
        <f t="shared" si="60"/>
        <v>0.93976069632317483</v>
      </c>
      <c r="AM56" s="20">
        <v>66871</v>
      </c>
      <c r="AN56" s="20">
        <f t="shared" si="61"/>
        <v>23679</v>
      </c>
      <c r="AO56" s="22">
        <f t="shared" si="62"/>
        <v>1.5482265234302648</v>
      </c>
      <c r="AP56" s="20">
        <v>63395</v>
      </c>
      <c r="AQ56" s="20">
        <f t="shared" si="63"/>
        <v>8311</v>
      </c>
      <c r="AR56" s="22">
        <f t="shared" si="64"/>
        <v>1.1508786580495243</v>
      </c>
      <c r="AS56" s="25">
        <f t="shared" si="65"/>
        <v>287604</v>
      </c>
      <c r="AT56" s="25">
        <f t="shared" si="83"/>
        <v>38667</v>
      </c>
      <c r="AU56" s="26">
        <f t="shared" si="84"/>
        <v>1.1553284565974524</v>
      </c>
      <c r="AV56" s="20">
        <v>97678</v>
      </c>
      <c r="AW56" s="20">
        <f t="shared" si="66"/>
        <v>40659</v>
      </c>
      <c r="AX56" s="22">
        <f t="shared" si="67"/>
        <v>1.7130780967747592</v>
      </c>
      <c r="AY56" s="20">
        <v>332</v>
      </c>
      <c r="AZ56" s="20">
        <f t="shared" si="68"/>
        <v>-53099</v>
      </c>
      <c r="BA56" s="22">
        <f t="shared" si="69"/>
        <v>6.2136213059834182E-3</v>
      </c>
      <c r="BB56" s="20">
        <v>39181</v>
      </c>
      <c r="BC56" s="20">
        <f t="shared" si="70"/>
        <v>14232</v>
      </c>
      <c r="BD56" s="27">
        <f t="shared" si="71"/>
        <v>1.5704437051585234</v>
      </c>
      <c r="BE56" s="25">
        <f t="shared" si="72"/>
        <v>424795</v>
      </c>
      <c r="BF56" s="25">
        <f t="shared" si="73"/>
        <v>40459</v>
      </c>
      <c r="BG56" s="26">
        <f t="shared" si="74"/>
        <v>1.1052698680321384</v>
      </c>
      <c r="BH56" s="20">
        <v>29780</v>
      </c>
      <c r="BI56" s="20">
        <f t="shared" si="75"/>
        <v>-9304</v>
      </c>
      <c r="BJ56" s="27">
        <f t="shared" si="76"/>
        <v>0.76194862347763792</v>
      </c>
      <c r="BK56" s="20">
        <v>40896</v>
      </c>
      <c r="BL56" s="20">
        <f t="shared" si="77"/>
        <v>-3947</v>
      </c>
      <c r="BM56" s="27">
        <f t="shared" si="78"/>
        <v>0.91198180317998345</v>
      </c>
      <c r="BN56" s="20">
        <v>36411.31</v>
      </c>
      <c r="BO56" s="20">
        <f t="shared" si="79"/>
        <v>-22426.690000000002</v>
      </c>
      <c r="BP56" s="27">
        <f t="shared" si="80"/>
        <v>0.6188400353513035</v>
      </c>
      <c r="BQ56" s="47">
        <f t="shared" si="81"/>
        <v>531882.31000000006</v>
      </c>
      <c r="BR56" s="25">
        <f t="shared" si="85"/>
        <v>4781.3100000000559</v>
      </c>
      <c r="BS56" s="42">
        <f t="shared" si="86"/>
        <v>1.009070956040683</v>
      </c>
      <c r="BT56" s="42">
        <f>BQ56*51/100</f>
        <v>271259.97810000001</v>
      </c>
      <c r="BU56" s="49">
        <f t="shared" si="82"/>
        <v>271259.97810000001</v>
      </c>
      <c r="BV56" s="28">
        <f t="shared" si="87"/>
        <v>18251.498099999997</v>
      </c>
      <c r="BW56" s="31">
        <f t="shared" si="88"/>
        <v>1.0721378907932255</v>
      </c>
    </row>
    <row r="57" spans="1:75" x14ac:dyDescent="0.2">
      <c r="A57" s="19">
        <v>78</v>
      </c>
      <c r="B57" s="34">
        <v>48</v>
      </c>
      <c r="C57" s="19" t="s">
        <v>145</v>
      </c>
      <c r="D57" s="4" t="s">
        <v>146</v>
      </c>
      <c r="E57" s="4" t="s">
        <v>83</v>
      </c>
      <c r="F57" s="4">
        <v>86618433</v>
      </c>
      <c r="G57" s="20">
        <v>29306</v>
      </c>
      <c r="H57" s="20">
        <v>54194</v>
      </c>
      <c r="I57" s="20">
        <v>52857</v>
      </c>
      <c r="J57" s="21">
        <f t="shared" si="45"/>
        <v>136357</v>
      </c>
      <c r="K57" s="28">
        <v>56079</v>
      </c>
      <c r="L57" s="20">
        <v>54343</v>
      </c>
      <c r="M57" s="20">
        <v>65125</v>
      </c>
      <c r="N57" s="21">
        <f t="shared" si="46"/>
        <v>311904</v>
      </c>
      <c r="O57" s="20">
        <v>127150</v>
      </c>
      <c r="P57" s="20">
        <v>6954</v>
      </c>
      <c r="Q57" s="20">
        <v>20981</v>
      </c>
      <c r="R57" s="21">
        <f t="shared" si="47"/>
        <v>466989</v>
      </c>
      <c r="S57" s="20">
        <v>46694</v>
      </c>
      <c r="T57" s="20">
        <v>46633</v>
      </c>
      <c r="U57" s="20">
        <v>90326</v>
      </c>
      <c r="V57" s="21">
        <f t="shared" si="48"/>
        <v>650642</v>
      </c>
      <c r="W57" s="28">
        <f t="shared" si="49"/>
        <v>312308.15999999997</v>
      </c>
      <c r="X57" s="20">
        <v>9249</v>
      </c>
      <c r="Y57" s="20">
        <f t="shared" si="50"/>
        <v>-20057</v>
      </c>
      <c r="Z57" s="22">
        <f t="shared" si="51"/>
        <v>0.31560090083941855</v>
      </c>
      <c r="AA57" s="20">
        <v>48373</v>
      </c>
      <c r="AB57" s="20">
        <f t="shared" si="52"/>
        <v>-5821</v>
      </c>
      <c r="AC57" s="22">
        <f t="shared" si="53"/>
        <v>0.89258958556297741</v>
      </c>
      <c r="AD57" s="20">
        <v>47326</v>
      </c>
      <c r="AE57" s="20">
        <f t="shared" si="54"/>
        <v>-5531</v>
      </c>
      <c r="AF57" s="22">
        <f t="shared" si="55"/>
        <v>0.89535917664642339</v>
      </c>
      <c r="AG57" s="23">
        <f t="shared" si="56"/>
        <v>104948</v>
      </c>
      <c r="AH57" s="23">
        <f t="shared" si="57"/>
        <v>-31409</v>
      </c>
      <c r="AI57" s="24">
        <f t="shared" si="58"/>
        <v>0.76965612326466559</v>
      </c>
      <c r="AJ57" s="20">
        <v>47117</v>
      </c>
      <c r="AK57" s="20">
        <f t="shared" si="59"/>
        <v>-8962</v>
      </c>
      <c r="AL57" s="22">
        <f t="shared" si="60"/>
        <v>0.84018973234187488</v>
      </c>
      <c r="AM57" s="20">
        <v>56825</v>
      </c>
      <c r="AN57" s="20">
        <f t="shared" si="61"/>
        <v>2482</v>
      </c>
      <c r="AO57" s="22">
        <f t="shared" si="62"/>
        <v>1.0456728557495905</v>
      </c>
      <c r="AP57" s="20">
        <v>123937</v>
      </c>
      <c r="AQ57" s="20">
        <f t="shared" si="63"/>
        <v>58812</v>
      </c>
      <c r="AR57" s="22">
        <f t="shared" si="64"/>
        <v>1.9030633397312859</v>
      </c>
      <c r="AS57" s="25">
        <f t="shared" si="65"/>
        <v>332827</v>
      </c>
      <c r="AT57" s="25">
        <f t="shared" si="83"/>
        <v>20923</v>
      </c>
      <c r="AU57" s="26">
        <f t="shared" si="84"/>
        <v>1.0670815379091003</v>
      </c>
      <c r="AV57" s="20">
        <v>42399</v>
      </c>
      <c r="AW57" s="20">
        <f t="shared" si="66"/>
        <v>-84751</v>
      </c>
      <c r="AX57" s="22">
        <f t="shared" si="67"/>
        <v>0.33345654738497837</v>
      </c>
      <c r="AY57" s="20">
        <v>9290</v>
      </c>
      <c r="AZ57" s="20">
        <f t="shared" si="68"/>
        <v>2336</v>
      </c>
      <c r="BA57" s="22">
        <f t="shared" si="69"/>
        <v>1.3359217716422203</v>
      </c>
      <c r="BB57" s="20">
        <v>17939</v>
      </c>
      <c r="BC57" s="20">
        <f t="shared" si="70"/>
        <v>-3042</v>
      </c>
      <c r="BD57" s="27">
        <f t="shared" si="71"/>
        <v>0.85501167723178118</v>
      </c>
      <c r="BE57" s="25">
        <f t="shared" si="72"/>
        <v>402455</v>
      </c>
      <c r="BF57" s="25">
        <f t="shared" si="73"/>
        <v>-64534</v>
      </c>
      <c r="BG57" s="26">
        <f t="shared" si="74"/>
        <v>0.86180830811860665</v>
      </c>
      <c r="BH57" s="20">
        <v>47683</v>
      </c>
      <c r="BI57" s="20">
        <f t="shared" si="75"/>
        <v>989</v>
      </c>
      <c r="BJ57" s="27">
        <f t="shared" si="76"/>
        <v>1.021180451449865</v>
      </c>
      <c r="BK57" s="20">
        <v>44961</v>
      </c>
      <c r="BL57" s="20">
        <f t="shared" si="77"/>
        <v>-1672</v>
      </c>
      <c r="BM57" s="27">
        <f t="shared" si="78"/>
        <v>0.96414556215555502</v>
      </c>
      <c r="BN57" s="20">
        <v>20931.689999999999</v>
      </c>
      <c r="BO57" s="20">
        <f t="shared" si="79"/>
        <v>-69394.31</v>
      </c>
      <c r="BP57" s="27">
        <f t="shared" si="80"/>
        <v>0.23173493789163693</v>
      </c>
      <c r="BQ57" s="47">
        <f t="shared" si="81"/>
        <v>516030.69</v>
      </c>
      <c r="BR57" s="25">
        <f t="shared" si="85"/>
        <v>-134611.31</v>
      </c>
      <c r="BS57" s="42">
        <f t="shared" si="86"/>
        <v>0.79311002056430413</v>
      </c>
      <c r="BT57" s="42">
        <f>BQ57*51/100</f>
        <v>263175.6519</v>
      </c>
      <c r="BU57" s="49">
        <f t="shared" si="82"/>
        <v>263175.6519</v>
      </c>
      <c r="BV57" s="28">
        <f t="shared" si="87"/>
        <v>-49132.508099999977</v>
      </c>
      <c r="BW57" s="31">
        <f t="shared" si="88"/>
        <v>0.84267939684957327</v>
      </c>
    </row>
    <row r="58" spans="1:75" x14ac:dyDescent="0.2">
      <c r="A58" s="19">
        <v>35</v>
      </c>
      <c r="B58" s="34">
        <v>49</v>
      </c>
      <c r="C58" s="19" t="s">
        <v>78</v>
      </c>
      <c r="D58" s="4" t="s">
        <v>79</v>
      </c>
      <c r="E58" s="4" t="s">
        <v>80</v>
      </c>
      <c r="F58" s="4">
        <v>86618101</v>
      </c>
      <c r="G58" s="20">
        <v>50865</v>
      </c>
      <c r="H58" s="20">
        <v>87521</v>
      </c>
      <c r="I58" s="20">
        <v>60941</v>
      </c>
      <c r="J58" s="21">
        <f t="shared" si="45"/>
        <v>199327</v>
      </c>
      <c r="K58" s="28">
        <v>61162</v>
      </c>
      <c r="L58" s="20">
        <v>61316</v>
      </c>
      <c r="M58" s="20">
        <v>61536</v>
      </c>
      <c r="N58" s="21">
        <f t="shared" si="46"/>
        <v>383341</v>
      </c>
      <c r="O58" s="20">
        <v>60038</v>
      </c>
      <c r="P58" s="20">
        <v>54187</v>
      </c>
      <c r="Q58" s="20">
        <v>54517</v>
      </c>
      <c r="R58" s="21">
        <f t="shared" si="47"/>
        <v>552083</v>
      </c>
      <c r="S58" s="20">
        <v>56158</v>
      </c>
      <c r="T58" s="20">
        <v>55099</v>
      </c>
      <c r="U58" s="20">
        <v>63955</v>
      </c>
      <c r="V58" s="21">
        <f t="shared" si="48"/>
        <v>727295</v>
      </c>
      <c r="W58" s="28">
        <f t="shared" si="49"/>
        <v>290918</v>
      </c>
      <c r="X58" s="20">
        <v>0</v>
      </c>
      <c r="Y58" s="20">
        <f t="shared" si="50"/>
        <v>-50865</v>
      </c>
      <c r="Z58" s="22">
        <f t="shared" si="51"/>
        <v>0</v>
      </c>
      <c r="AA58" s="20">
        <v>106243</v>
      </c>
      <c r="AB58" s="20">
        <f t="shared" si="52"/>
        <v>18722</v>
      </c>
      <c r="AC58" s="22">
        <f t="shared" si="53"/>
        <v>1.2139143748357537</v>
      </c>
      <c r="AD58" s="20">
        <v>80703</v>
      </c>
      <c r="AE58" s="20">
        <f t="shared" si="54"/>
        <v>19762</v>
      </c>
      <c r="AF58" s="22">
        <f t="shared" si="55"/>
        <v>1.3242808618171675</v>
      </c>
      <c r="AG58" s="23">
        <f t="shared" si="56"/>
        <v>186946</v>
      </c>
      <c r="AH58" s="23">
        <f t="shared" si="57"/>
        <v>-12381</v>
      </c>
      <c r="AI58" s="24">
        <f t="shared" si="58"/>
        <v>0.93788598634404774</v>
      </c>
      <c r="AJ58" s="20">
        <v>57155</v>
      </c>
      <c r="AK58" s="20">
        <f t="shared" si="59"/>
        <v>-4007</v>
      </c>
      <c r="AL58" s="22">
        <f t="shared" si="60"/>
        <v>0.93448546483110428</v>
      </c>
      <c r="AM58" s="20">
        <v>40258</v>
      </c>
      <c r="AN58" s="20">
        <f t="shared" si="61"/>
        <v>-21058</v>
      </c>
      <c r="AO58" s="22">
        <f t="shared" si="62"/>
        <v>0.65656598603953287</v>
      </c>
      <c r="AP58" s="20">
        <v>38528</v>
      </c>
      <c r="AQ58" s="20">
        <f t="shared" si="63"/>
        <v>-23008</v>
      </c>
      <c r="AR58" s="22">
        <f t="shared" si="64"/>
        <v>0.62610504420176805</v>
      </c>
      <c r="AS58" s="25">
        <f t="shared" si="65"/>
        <v>322887</v>
      </c>
      <c r="AT58" s="25">
        <f t="shared" si="83"/>
        <v>-60454</v>
      </c>
      <c r="AU58" s="26">
        <f t="shared" si="84"/>
        <v>0.84229706710213625</v>
      </c>
      <c r="AV58" s="20">
        <v>0</v>
      </c>
      <c r="AW58" s="20">
        <f t="shared" si="66"/>
        <v>-60038</v>
      </c>
      <c r="AX58" s="22">
        <f t="shared" si="67"/>
        <v>0</v>
      </c>
      <c r="AY58" s="20">
        <v>38679</v>
      </c>
      <c r="AZ58" s="20">
        <f t="shared" si="68"/>
        <v>-15508</v>
      </c>
      <c r="BA58" s="22">
        <f t="shared" si="69"/>
        <v>0.71380589440271647</v>
      </c>
      <c r="BB58" s="20">
        <v>98020</v>
      </c>
      <c r="BC58" s="20">
        <f t="shared" si="70"/>
        <v>43503</v>
      </c>
      <c r="BD58" s="27">
        <f t="shared" si="71"/>
        <v>1.7979712750151329</v>
      </c>
      <c r="BE58" s="25">
        <f t="shared" si="72"/>
        <v>459586</v>
      </c>
      <c r="BF58" s="25">
        <f t="shared" si="73"/>
        <v>-92497</v>
      </c>
      <c r="BG58" s="26">
        <f t="shared" si="74"/>
        <v>0.83245816299360786</v>
      </c>
      <c r="BH58" s="20">
        <v>59242</v>
      </c>
      <c r="BI58" s="20">
        <f t="shared" si="75"/>
        <v>3084</v>
      </c>
      <c r="BJ58" s="27">
        <f t="shared" si="76"/>
        <v>1.0549164856298301</v>
      </c>
      <c r="BK58" s="20">
        <v>0</v>
      </c>
      <c r="BL58" s="20">
        <f t="shared" si="77"/>
        <v>-55099</v>
      </c>
      <c r="BM58" s="27">
        <f t="shared" si="78"/>
        <v>0</v>
      </c>
      <c r="BN58" s="20">
        <v>13550</v>
      </c>
      <c r="BO58" s="20">
        <f t="shared" si="79"/>
        <v>-50405</v>
      </c>
      <c r="BP58" s="27">
        <f t="shared" si="80"/>
        <v>0.21186771949026659</v>
      </c>
      <c r="BQ58" s="47">
        <f t="shared" si="81"/>
        <v>532378</v>
      </c>
      <c r="BR58" s="25">
        <f t="shared" si="85"/>
        <v>-194917</v>
      </c>
      <c r="BS58" s="42">
        <f t="shared" si="86"/>
        <v>0.73199733258168964</v>
      </c>
      <c r="BT58" s="62">
        <f>BQ58*43/100</f>
        <v>228922.54</v>
      </c>
      <c r="BU58" s="49">
        <f t="shared" si="82"/>
        <v>228922.54</v>
      </c>
      <c r="BV58" s="28">
        <f t="shared" si="87"/>
        <v>-61995.459999999992</v>
      </c>
      <c r="BW58" s="31">
        <f t="shared" si="88"/>
        <v>0.78689713252531646</v>
      </c>
    </row>
    <row r="59" spans="1:75" x14ac:dyDescent="0.2">
      <c r="A59" s="19">
        <v>53</v>
      </c>
      <c r="B59" s="34">
        <v>50</v>
      </c>
      <c r="C59" s="19" t="s">
        <v>110</v>
      </c>
      <c r="D59" s="4">
        <v>7707049388</v>
      </c>
      <c r="E59" s="4">
        <v>101245001</v>
      </c>
      <c r="F59" s="4">
        <v>86618101</v>
      </c>
      <c r="G59" s="20">
        <v>0</v>
      </c>
      <c r="H59" s="20">
        <v>59232</v>
      </c>
      <c r="I59" s="20">
        <v>57845</v>
      </c>
      <c r="J59" s="21">
        <f t="shared" si="45"/>
        <v>117077</v>
      </c>
      <c r="K59" s="28">
        <v>93370</v>
      </c>
      <c r="L59" s="20">
        <v>78769</v>
      </c>
      <c r="M59" s="20">
        <v>63744</v>
      </c>
      <c r="N59" s="21">
        <f t="shared" si="46"/>
        <v>352960</v>
      </c>
      <c r="O59" s="20">
        <v>56329</v>
      </c>
      <c r="P59" s="20">
        <v>61338</v>
      </c>
      <c r="Q59" s="20">
        <v>57707</v>
      </c>
      <c r="R59" s="21">
        <f t="shared" si="47"/>
        <v>528334</v>
      </c>
      <c r="S59" s="20">
        <v>50847</v>
      </c>
      <c r="T59" s="20">
        <v>54305</v>
      </c>
      <c r="U59" s="20">
        <v>129206</v>
      </c>
      <c r="V59" s="21">
        <f t="shared" si="48"/>
        <v>762692</v>
      </c>
      <c r="W59" s="28">
        <f t="shared" si="49"/>
        <v>305076.8</v>
      </c>
      <c r="X59" s="20"/>
      <c r="Y59" s="20">
        <f t="shared" si="50"/>
        <v>0</v>
      </c>
      <c r="Z59" s="22" t="e">
        <f t="shared" si="51"/>
        <v>#DIV/0!</v>
      </c>
      <c r="AA59" s="20">
        <v>66540</v>
      </c>
      <c r="AB59" s="20">
        <f t="shared" si="52"/>
        <v>7308</v>
      </c>
      <c r="AC59" s="22">
        <f t="shared" si="53"/>
        <v>1.1233792544570502</v>
      </c>
      <c r="AD59" s="20">
        <v>64316</v>
      </c>
      <c r="AE59" s="20">
        <f t="shared" si="54"/>
        <v>6471</v>
      </c>
      <c r="AF59" s="22">
        <f t="shared" si="55"/>
        <v>1.1118679228973982</v>
      </c>
      <c r="AG59" s="23">
        <f t="shared" si="56"/>
        <v>130856</v>
      </c>
      <c r="AH59" s="23">
        <f t="shared" si="57"/>
        <v>13779</v>
      </c>
      <c r="AI59" s="24">
        <f t="shared" si="58"/>
        <v>1.1176917754981763</v>
      </c>
      <c r="AJ59" s="20">
        <v>140286</v>
      </c>
      <c r="AK59" s="20">
        <f t="shared" si="59"/>
        <v>46916</v>
      </c>
      <c r="AL59" s="22">
        <f t="shared" si="60"/>
        <v>1.5024740280604048</v>
      </c>
      <c r="AM59" s="20">
        <v>58107</v>
      </c>
      <c r="AN59" s="20">
        <f t="shared" si="61"/>
        <v>-20662</v>
      </c>
      <c r="AO59" s="22">
        <f t="shared" si="62"/>
        <v>0.73768868463481829</v>
      </c>
      <c r="AP59" s="20">
        <v>92928</v>
      </c>
      <c r="AQ59" s="20">
        <f t="shared" si="63"/>
        <v>29184</v>
      </c>
      <c r="AR59" s="22">
        <f t="shared" si="64"/>
        <v>1.4578313253012047</v>
      </c>
      <c r="AS59" s="25">
        <f t="shared" si="65"/>
        <v>422177</v>
      </c>
      <c r="AT59" s="25">
        <f t="shared" si="83"/>
        <v>69217</v>
      </c>
      <c r="AU59" s="26">
        <f t="shared" si="84"/>
        <v>1.1961043744333635</v>
      </c>
      <c r="AV59" s="20">
        <v>14779</v>
      </c>
      <c r="AW59" s="20">
        <f t="shared" si="66"/>
        <v>-41550</v>
      </c>
      <c r="AX59" s="22">
        <f t="shared" si="67"/>
        <v>0.2623692946794724</v>
      </c>
      <c r="AY59" s="20">
        <v>27662</v>
      </c>
      <c r="AZ59" s="20">
        <f t="shared" si="68"/>
        <v>-33676</v>
      </c>
      <c r="BA59" s="22">
        <f t="shared" si="69"/>
        <v>0.4509765561315987</v>
      </c>
      <c r="BB59" s="20">
        <v>11861</v>
      </c>
      <c r="BC59" s="20">
        <f t="shared" si="70"/>
        <v>-45846</v>
      </c>
      <c r="BD59" s="27">
        <f t="shared" si="71"/>
        <v>0.20553832290709967</v>
      </c>
      <c r="BE59" s="25">
        <f t="shared" si="72"/>
        <v>476479</v>
      </c>
      <c r="BF59" s="25">
        <f t="shared" si="73"/>
        <v>-51855</v>
      </c>
      <c r="BG59" s="26">
        <f t="shared" si="74"/>
        <v>0.90185185886200769</v>
      </c>
      <c r="BH59" s="20">
        <v>10196</v>
      </c>
      <c r="BI59" s="20">
        <f t="shared" si="75"/>
        <v>-40651</v>
      </c>
      <c r="BJ59" s="27">
        <f t="shared" si="76"/>
        <v>0.2005231380415757</v>
      </c>
      <c r="BK59" s="20">
        <v>13167</v>
      </c>
      <c r="BL59" s="20">
        <f t="shared" si="77"/>
        <v>-41138</v>
      </c>
      <c r="BM59" s="27">
        <f t="shared" si="78"/>
        <v>0.24246386152288002</v>
      </c>
      <c r="BN59" s="20">
        <v>27806</v>
      </c>
      <c r="BO59" s="20">
        <f t="shared" si="79"/>
        <v>-101400</v>
      </c>
      <c r="BP59" s="27">
        <f t="shared" si="80"/>
        <v>0.2152067241459375</v>
      </c>
      <c r="BQ59" s="47">
        <f t="shared" si="81"/>
        <v>527648</v>
      </c>
      <c r="BR59" s="25">
        <f t="shared" si="85"/>
        <v>-235044</v>
      </c>
      <c r="BS59" s="42">
        <f t="shared" si="86"/>
        <v>0.69182317370576851</v>
      </c>
      <c r="BT59" s="62">
        <f>BQ59*43/100</f>
        <v>226888.64</v>
      </c>
      <c r="BU59" s="49">
        <f t="shared" si="82"/>
        <v>226888.64</v>
      </c>
      <c r="BV59" s="28">
        <f t="shared" si="87"/>
        <v>-78188.159999999974</v>
      </c>
      <c r="BW59" s="31">
        <f t="shared" si="88"/>
        <v>0.74370991173370127</v>
      </c>
    </row>
    <row r="60" spans="1:75" x14ac:dyDescent="0.2">
      <c r="A60" s="19">
        <v>13</v>
      </c>
      <c r="B60" s="34">
        <v>51</v>
      </c>
      <c r="C60" s="19" t="s">
        <v>55</v>
      </c>
      <c r="D60" s="4">
        <v>1001012875</v>
      </c>
      <c r="E60" s="4">
        <v>100150001</v>
      </c>
      <c r="F60" s="4" t="s">
        <v>51</v>
      </c>
      <c r="G60" s="20">
        <v>37486</v>
      </c>
      <c r="H60" s="20">
        <v>28045</v>
      </c>
      <c r="I60" s="20">
        <v>32457</v>
      </c>
      <c r="J60" s="21">
        <f t="shared" si="45"/>
        <v>97988</v>
      </c>
      <c r="K60" s="28">
        <v>32400</v>
      </c>
      <c r="L60" s="20">
        <v>27229</v>
      </c>
      <c r="M60" s="20">
        <v>50941</v>
      </c>
      <c r="N60" s="21">
        <f t="shared" si="46"/>
        <v>208558</v>
      </c>
      <c r="O60" s="20">
        <v>37854</v>
      </c>
      <c r="P60" s="20">
        <v>51547</v>
      </c>
      <c r="Q60" s="20">
        <v>28144</v>
      </c>
      <c r="R60" s="21">
        <f t="shared" si="47"/>
        <v>326103</v>
      </c>
      <c r="S60" s="20">
        <v>37757</v>
      </c>
      <c r="T60" s="20">
        <v>22623</v>
      </c>
      <c r="U60" s="20">
        <v>27715</v>
      </c>
      <c r="V60" s="21">
        <f t="shared" si="48"/>
        <v>414198</v>
      </c>
      <c r="W60" s="28">
        <f t="shared" si="49"/>
        <v>198815.04</v>
      </c>
      <c r="X60" s="20">
        <v>67658</v>
      </c>
      <c r="Y60" s="20">
        <f t="shared" si="50"/>
        <v>30172</v>
      </c>
      <c r="Z60" s="22">
        <f t="shared" si="51"/>
        <v>1.8048871578722723</v>
      </c>
      <c r="AA60" s="20">
        <v>822</v>
      </c>
      <c r="AB60" s="20">
        <f t="shared" si="52"/>
        <v>-27223</v>
      </c>
      <c r="AC60" s="22">
        <f t="shared" si="53"/>
        <v>2.9310037439828848E-2</v>
      </c>
      <c r="AD60" s="20">
        <v>34491</v>
      </c>
      <c r="AE60" s="20">
        <f t="shared" si="54"/>
        <v>2034</v>
      </c>
      <c r="AF60" s="22">
        <f t="shared" si="55"/>
        <v>1.06266752934652</v>
      </c>
      <c r="AG60" s="23">
        <f t="shared" si="56"/>
        <v>102971</v>
      </c>
      <c r="AH60" s="23">
        <f t="shared" si="57"/>
        <v>4983</v>
      </c>
      <c r="AI60" s="24">
        <f t="shared" si="58"/>
        <v>1.0508531656937585</v>
      </c>
      <c r="AJ60" s="20">
        <v>41201</v>
      </c>
      <c r="AK60" s="20">
        <f t="shared" si="59"/>
        <v>8801</v>
      </c>
      <c r="AL60" s="22">
        <f t="shared" si="60"/>
        <v>1.2716358024691359</v>
      </c>
      <c r="AM60" s="20">
        <v>33847</v>
      </c>
      <c r="AN60" s="20">
        <f t="shared" si="61"/>
        <v>6618</v>
      </c>
      <c r="AO60" s="22">
        <f t="shared" si="62"/>
        <v>1.2430496896691028</v>
      </c>
      <c r="AP60" s="20">
        <v>31250</v>
      </c>
      <c r="AQ60" s="20">
        <f t="shared" si="63"/>
        <v>-19691</v>
      </c>
      <c r="AR60" s="22">
        <f t="shared" si="64"/>
        <v>0.61345478102118134</v>
      </c>
      <c r="AS60" s="25">
        <f t="shared" si="65"/>
        <v>209269</v>
      </c>
      <c r="AT60" s="25">
        <f t="shared" si="83"/>
        <v>711</v>
      </c>
      <c r="AU60" s="26">
        <f t="shared" si="84"/>
        <v>1.0034091236011085</v>
      </c>
      <c r="AV60" s="20">
        <v>36359</v>
      </c>
      <c r="AW60" s="20">
        <f t="shared" si="66"/>
        <v>-1495</v>
      </c>
      <c r="AX60" s="22">
        <f t="shared" si="67"/>
        <v>0.96050615522798122</v>
      </c>
      <c r="AY60" s="20">
        <v>71416.639999999999</v>
      </c>
      <c r="AZ60" s="20">
        <f t="shared" si="68"/>
        <v>19869.64</v>
      </c>
      <c r="BA60" s="22">
        <f t="shared" si="69"/>
        <v>1.3854664674956836</v>
      </c>
      <c r="BB60" s="20">
        <v>31546</v>
      </c>
      <c r="BC60" s="20">
        <f t="shared" si="70"/>
        <v>3402</v>
      </c>
      <c r="BD60" s="27">
        <f t="shared" si="71"/>
        <v>1.1208783399658897</v>
      </c>
      <c r="BE60" s="25">
        <f t="shared" si="72"/>
        <v>348590.64</v>
      </c>
      <c r="BF60" s="25">
        <f t="shared" si="73"/>
        <v>22487.640000000014</v>
      </c>
      <c r="BG60" s="26">
        <f t="shared" si="74"/>
        <v>1.0689587032318011</v>
      </c>
      <c r="BH60" s="20">
        <v>31651</v>
      </c>
      <c r="BI60" s="20">
        <f t="shared" si="75"/>
        <v>-6106</v>
      </c>
      <c r="BJ60" s="27">
        <f t="shared" si="76"/>
        <v>0.83828164313902054</v>
      </c>
      <c r="BK60" s="20">
        <v>25203.360000000001</v>
      </c>
      <c r="BL60" s="20">
        <f t="shared" si="77"/>
        <v>2580.3600000000006</v>
      </c>
      <c r="BM60" s="27">
        <f t="shared" si="78"/>
        <v>1.1140591433496885</v>
      </c>
      <c r="BN60" s="20">
        <v>38897</v>
      </c>
      <c r="BO60" s="20">
        <f t="shared" si="79"/>
        <v>11182</v>
      </c>
      <c r="BP60" s="27">
        <f t="shared" si="80"/>
        <v>1.4034638282518492</v>
      </c>
      <c r="BQ60" s="47">
        <f t="shared" si="81"/>
        <v>444342</v>
      </c>
      <c r="BR60" s="25">
        <f t="shared" si="85"/>
        <v>30144</v>
      </c>
      <c r="BS60" s="42">
        <f t="shared" si="86"/>
        <v>1.072776787913027</v>
      </c>
      <c r="BT60" s="62">
        <f>BQ60*43/100</f>
        <v>191067.06</v>
      </c>
      <c r="BU60" s="49">
        <f t="shared" si="82"/>
        <v>226614.42</v>
      </c>
      <c r="BV60" s="28">
        <f t="shared" si="87"/>
        <v>27799.380000000005</v>
      </c>
      <c r="BW60" s="31">
        <f t="shared" si="88"/>
        <v>1.1398253371575913</v>
      </c>
    </row>
    <row r="61" spans="1:75" x14ac:dyDescent="0.2">
      <c r="A61" s="19">
        <v>49</v>
      </c>
      <c r="B61" s="34">
        <v>52</v>
      </c>
      <c r="C61" s="19" t="s">
        <v>104</v>
      </c>
      <c r="D61" s="4" t="s">
        <v>105</v>
      </c>
      <c r="E61" s="4" t="s">
        <v>80</v>
      </c>
      <c r="F61" s="4">
        <v>86618101</v>
      </c>
      <c r="G61" s="20">
        <v>39586</v>
      </c>
      <c r="H61" s="20">
        <v>28228</v>
      </c>
      <c r="I61" s="20">
        <v>58591</v>
      </c>
      <c r="J61" s="21">
        <f t="shared" si="45"/>
        <v>126405</v>
      </c>
      <c r="K61" s="28">
        <v>45812</v>
      </c>
      <c r="L61" s="20">
        <v>36887</v>
      </c>
      <c r="M61" s="20">
        <v>33319</v>
      </c>
      <c r="N61" s="21">
        <f t="shared" si="46"/>
        <v>242423</v>
      </c>
      <c r="O61" s="20">
        <v>52758</v>
      </c>
      <c r="P61" s="20">
        <v>33973</v>
      </c>
      <c r="Q61" s="20">
        <v>36314</v>
      </c>
      <c r="R61" s="21">
        <f t="shared" si="47"/>
        <v>365468</v>
      </c>
      <c r="S61" s="20">
        <v>32152</v>
      </c>
      <c r="T61" s="20">
        <v>28692</v>
      </c>
      <c r="U61" s="20">
        <v>96685</v>
      </c>
      <c r="V61" s="21">
        <f t="shared" si="48"/>
        <v>522997</v>
      </c>
      <c r="W61" s="28">
        <f t="shared" si="49"/>
        <v>209198.8</v>
      </c>
      <c r="X61" s="20">
        <v>28050</v>
      </c>
      <c r="Y61" s="20">
        <f t="shared" si="50"/>
        <v>-11536</v>
      </c>
      <c r="Z61" s="22">
        <f t="shared" si="51"/>
        <v>0.70858384277269737</v>
      </c>
      <c r="AA61" s="20">
        <v>33611</v>
      </c>
      <c r="AB61" s="20">
        <f t="shared" si="52"/>
        <v>5383</v>
      </c>
      <c r="AC61" s="22">
        <f t="shared" si="53"/>
        <v>1.1906971801048605</v>
      </c>
      <c r="AD61" s="20">
        <v>35937</v>
      </c>
      <c r="AE61" s="20">
        <f t="shared" si="54"/>
        <v>-22654</v>
      </c>
      <c r="AF61" s="22">
        <f t="shared" si="55"/>
        <v>0.61335358672833706</v>
      </c>
      <c r="AG61" s="23">
        <f t="shared" si="56"/>
        <v>97598</v>
      </c>
      <c r="AH61" s="23">
        <f t="shared" si="57"/>
        <v>-28807</v>
      </c>
      <c r="AI61" s="24">
        <f t="shared" si="58"/>
        <v>0.77210553380008706</v>
      </c>
      <c r="AJ61" s="20">
        <v>41596</v>
      </c>
      <c r="AK61" s="20">
        <f t="shared" si="59"/>
        <v>-4216</v>
      </c>
      <c r="AL61" s="22">
        <f t="shared" si="60"/>
        <v>0.90797171046887282</v>
      </c>
      <c r="AM61" s="20">
        <v>28818</v>
      </c>
      <c r="AN61" s="20">
        <f t="shared" si="61"/>
        <v>-8069</v>
      </c>
      <c r="AO61" s="22">
        <f t="shared" si="62"/>
        <v>0.78125084718193405</v>
      </c>
      <c r="AP61" s="20">
        <v>42625</v>
      </c>
      <c r="AQ61" s="20">
        <f t="shared" si="63"/>
        <v>9306</v>
      </c>
      <c r="AR61" s="22">
        <f t="shared" si="64"/>
        <v>1.2793000990425882</v>
      </c>
      <c r="AS61" s="25">
        <f t="shared" si="65"/>
        <v>210637</v>
      </c>
      <c r="AT61" s="25">
        <f t="shared" si="83"/>
        <v>-31786</v>
      </c>
      <c r="AU61" s="26">
        <f t="shared" si="84"/>
        <v>0.86888207802064987</v>
      </c>
      <c r="AV61" s="20">
        <v>42415</v>
      </c>
      <c r="AW61" s="20">
        <f t="shared" si="66"/>
        <v>-10343</v>
      </c>
      <c r="AX61" s="22">
        <f t="shared" si="67"/>
        <v>0.80395390272565304</v>
      </c>
      <c r="AY61" s="20">
        <v>32099</v>
      </c>
      <c r="AZ61" s="20">
        <f t="shared" si="68"/>
        <v>-1874</v>
      </c>
      <c r="BA61" s="22">
        <f t="shared" si="69"/>
        <v>0.94483854825891145</v>
      </c>
      <c r="BB61" s="20">
        <v>49122</v>
      </c>
      <c r="BC61" s="20">
        <f t="shared" si="70"/>
        <v>12808</v>
      </c>
      <c r="BD61" s="27">
        <f t="shared" si="71"/>
        <v>1.3527014374621358</v>
      </c>
      <c r="BE61" s="25">
        <f t="shared" si="72"/>
        <v>334273</v>
      </c>
      <c r="BF61" s="25">
        <f t="shared" si="73"/>
        <v>-31195</v>
      </c>
      <c r="BG61" s="26">
        <f t="shared" si="74"/>
        <v>0.91464368973480581</v>
      </c>
      <c r="BH61" s="20">
        <v>38045</v>
      </c>
      <c r="BI61" s="20">
        <f t="shared" si="75"/>
        <v>5893</v>
      </c>
      <c r="BJ61" s="27">
        <f t="shared" si="76"/>
        <v>1.1832856431948247</v>
      </c>
      <c r="BK61" s="20">
        <v>38707</v>
      </c>
      <c r="BL61" s="20">
        <f t="shared" si="77"/>
        <v>10015</v>
      </c>
      <c r="BM61" s="27">
        <f t="shared" si="78"/>
        <v>1.3490520005576467</v>
      </c>
      <c r="BN61" s="20">
        <v>113025</v>
      </c>
      <c r="BO61" s="20">
        <f t="shared" si="79"/>
        <v>16340</v>
      </c>
      <c r="BP61" s="27">
        <f t="shared" si="80"/>
        <v>1.1690024305735118</v>
      </c>
      <c r="BQ61" s="47">
        <f t="shared" si="81"/>
        <v>524050</v>
      </c>
      <c r="BR61" s="25">
        <f t="shared" si="85"/>
        <v>1053</v>
      </c>
      <c r="BS61" s="42">
        <f t="shared" si="86"/>
        <v>1.0020133958703397</v>
      </c>
      <c r="BT61" s="62">
        <f>BQ61*43/100</f>
        <v>225341.5</v>
      </c>
      <c r="BU61" s="49">
        <f t="shared" si="82"/>
        <v>225341.5</v>
      </c>
      <c r="BV61" s="28">
        <f t="shared" si="87"/>
        <v>16142.700000000012</v>
      </c>
      <c r="BW61" s="31">
        <f t="shared" si="88"/>
        <v>1.0771644005606151</v>
      </c>
    </row>
    <row r="62" spans="1:75" x14ac:dyDescent="0.2">
      <c r="A62" s="19">
        <v>87</v>
      </c>
      <c r="B62" s="34">
        <v>53</v>
      </c>
      <c r="C62" s="19" t="s">
        <v>160</v>
      </c>
      <c r="D62" s="4">
        <v>1012007098</v>
      </c>
      <c r="E62" s="4">
        <v>101201001</v>
      </c>
      <c r="F62" s="4">
        <v>86618450</v>
      </c>
      <c r="G62" s="19"/>
      <c r="H62" s="19"/>
      <c r="I62" s="19"/>
      <c r="J62" s="21">
        <f t="shared" si="45"/>
        <v>0</v>
      </c>
      <c r="K62" s="29"/>
      <c r="L62" s="19"/>
      <c r="M62" s="19"/>
      <c r="N62" s="21">
        <f t="shared" si="46"/>
        <v>0</v>
      </c>
      <c r="O62" s="19"/>
      <c r="P62" s="19"/>
      <c r="Q62" s="19"/>
      <c r="R62" s="21">
        <f t="shared" si="47"/>
        <v>0</v>
      </c>
      <c r="S62" s="19"/>
      <c r="T62" s="19"/>
      <c r="U62" s="19"/>
      <c r="V62" s="21">
        <f t="shared" si="48"/>
        <v>0</v>
      </c>
      <c r="W62" s="28">
        <f t="shared" si="49"/>
        <v>0</v>
      </c>
      <c r="X62" s="20">
        <v>27299</v>
      </c>
      <c r="Y62" s="20">
        <f t="shared" si="50"/>
        <v>27299</v>
      </c>
      <c r="Z62" s="22" t="e">
        <f t="shared" si="51"/>
        <v>#DIV/0!</v>
      </c>
      <c r="AA62" s="20">
        <v>25376</v>
      </c>
      <c r="AB62" s="20">
        <f t="shared" si="52"/>
        <v>25376</v>
      </c>
      <c r="AC62" s="22" t="e">
        <f t="shared" si="53"/>
        <v>#DIV/0!</v>
      </c>
      <c r="AD62" s="20">
        <v>29777</v>
      </c>
      <c r="AE62" s="20">
        <f t="shared" si="54"/>
        <v>29777</v>
      </c>
      <c r="AF62" s="22" t="e">
        <f t="shared" si="55"/>
        <v>#DIV/0!</v>
      </c>
      <c r="AG62" s="23">
        <f t="shared" si="56"/>
        <v>82452</v>
      </c>
      <c r="AH62" s="23">
        <f t="shared" si="57"/>
        <v>82452</v>
      </c>
      <c r="AI62" s="24" t="e">
        <f t="shared" si="58"/>
        <v>#DIV/0!</v>
      </c>
      <c r="AJ62" s="20">
        <v>34531</v>
      </c>
      <c r="AK62" s="20">
        <f t="shared" si="59"/>
        <v>34531</v>
      </c>
      <c r="AL62" s="22" t="e">
        <f t="shared" si="60"/>
        <v>#DIV/0!</v>
      </c>
      <c r="AM62" s="20">
        <v>28620</v>
      </c>
      <c r="AN62" s="20">
        <f t="shared" si="61"/>
        <v>28620</v>
      </c>
      <c r="AO62" s="22" t="e">
        <f t="shared" si="62"/>
        <v>#DIV/0!</v>
      </c>
      <c r="AP62" s="20">
        <v>48883</v>
      </c>
      <c r="AQ62" s="20">
        <f t="shared" si="63"/>
        <v>48883</v>
      </c>
      <c r="AR62" s="22" t="e">
        <f t="shared" si="64"/>
        <v>#DIV/0!</v>
      </c>
      <c r="AS62" s="25">
        <f t="shared" si="65"/>
        <v>194486</v>
      </c>
      <c r="AT62" s="25">
        <f t="shared" si="83"/>
        <v>194486</v>
      </c>
      <c r="AU62" s="26" t="e">
        <f t="shared" si="84"/>
        <v>#DIV/0!</v>
      </c>
      <c r="AV62" s="20">
        <v>40740</v>
      </c>
      <c r="AW62" s="20">
        <f t="shared" si="66"/>
        <v>40740</v>
      </c>
      <c r="AX62" s="22" t="e">
        <f t="shared" si="67"/>
        <v>#DIV/0!</v>
      </c>
      <c r="AY62" s="20">
        <v>47587</v>
      </c>
      <c r="AZ62" s="20">
        <f t="shared" si="68"/>
        <v>47587</v>
      </c>
      <c r="BA62" s="22" t="e">
        <f t="shared" si="69"/>
        <v>#DIV/0!</v>
      </c>
      <c r="BB62" s="20">
        <v>37278</v>
      </c>
      <c r="BC62" s="20">
        <f t="shared" si="70"/>
        <v>37278</v>
      </c>
      <c r="BD62" s="27" t="e">
        <f t="shared" si="71"/>
        <v>#DIV/0!</v>
      </c>
      <c r="BE62" s="25">
        <f t="shared" si="72"/>
        <v>320091</v>
      </c>
      <c r="BF62" s="25">
        <f t="shared" si="73"/>
        <v>320091</v>
      </c>
      <c r="BG62" s="26" t="e">
        <f t="shared" si="74"/>
        <v>#DIV/0!</v>
      </c>
      <c r="BH62" s="20">
        <v>39457</v>
      </c>
      <c r="BI62" s="20">
        <f t="shared" si="75"/>
        <v>39457</v>
      </c>
      <c r="BJ62" s="27" t="e">
        <f t="shared" si="76"/>
        <v>#DIV/0!</v>
      </c>
      <c r="BK62" s="20">
        <v>29404</v>
      </c>
      <c r="BL62" s="20">
        <f t="shared" si="77"/>
        <v>29404</v>
      </c>
      <c r="BM62" s="27" t="e">
        <f t="shared" si="78"/>
        <v>#DIV/0!</v>
      </c>
      <c r="BN62" s="20">
        <v>43939</v>
      </c>
      <c r="BO62" s="20">
        <f t="shared" si="79"/>
        <v>43939</v>
      </c>
      <c r="BP62" s="27" t="e">
        <f t="shared" si="80"/>
        <v>#DIV/0!</v>
      </c>
      <c r="BQ62" s="47">
        <f t="shared" si="81"/>
        <v>432891</v>
      </c>
      <c r="BR62" s="25">
        <f t="shared" si="85"/>
        <v>432891</v>
      </c>
      <c r="BS62" s="42" t="e">
        <f t="shared" si="86"/>
        <v>#DIV/0!</v>
      </c>
      <c r="BT62" s="42">
        <f>BQ62*51/100</f>
        <v>220774.41</v>
      </c>
      <c r="BU62" s="49">
        <f t="shared" si="82"/>
        <v>220774.41</v>
      </c>
      <c r="BV62" s="28">
        <f t="shared" si="87"/>
        <v>220774.41</v>
      </c>
      <c r="BW62" s="31" t="e">
        <f t="shared" si="88"/>
        <v>#DIV/0!</v>
      </c>
    </row>
    <row r="63" spans="1:75" x14ac:dyDescent="0.2">
      <c r="A63" s="19">
        <v>1</v>
      </c>
      <c r="B63" s="34">
        <v>54</v>
      </c>
      <c r="C63" s="19" t="s">
        <v>40</v>
      </c>
      <c r="D63" s="4">
        <v>7708503727</v>
      </c>
      <c r="E63" s="4" t="s">
        <v>41</v>
      </c>
      <c r="F63" s="4">
        <v>86618101</v>
      </c>
      <c r="G63" s="20">
        <v>9428</v>
      </c>
      <c r="H63" s="20">
        <v>161657</v>
      </c>
      <c r="I63" s="20">
        <v>56838</v>
      </c>
      <c r="J63" s="21">
        <f t="shared" si="45"/>
        <v>227923</v>
      </c>
      <c r="K63" s="20">
        <v>47327</v>
      </c>
      <c r="L63" s="20">
        <v>64783</v>
      </c>
      <c r="M63" s="20">
        <v>-75888</v>
      </c>
      <c r="N63" s="21">
        <f t="shared" si="46"/>
        <v>264145</v>
      </c>
      <c r="O63" s="20">
        <v>49315</v>
      </c>
      <c r="P63" s="20">
        <v>59699</v>
      </c>
      <c r="Q63" s="20">
        <v>37693</v>
      </c>
      <c r="R63" s="21">
        <f t="shared" si="47"/>
        <v>410852</v>
      </c>
      <c r="S63" s="20">
        <v>48715</v>
      </c>
      <c r="T63" s="20">
        <v>52081</v>
      </c>
      <c r="U63" s="20">
        <v>72241</v>
      </c>
      <c r="V63" s="21">
        <f t="shared" si="48"/>
        <v>583889</v>
      </c>
      <c r="W63" s="28">
        <f t="shared" si="49"/>
        <v>233555.6</v>
      </c>
      <c r="X63" s="20">
        <v>4146</v>
      </c>
      <c r="Y63" s="20">
        <f t="shared" si="50"/>
        <v>-5282</v>
      </c>
      <c r="Z63" s="22">
        <f t="shared" si="51"/>
        <v>0.43975392448027151</v>
      </c>
      <c r="AA63" s="20">
        <v>46086</v>
      </c>
      <c r="AB63" s="20">
        <f t="shared" si="52"/>
        <v>-115571</v>
      </c>
      <c r="AC63" s="22">
        <f t="shared" si="53"/>
        <v>0.28508508756193668</v>
      </c>
      <c r="AD63" s="20">
        <v>40401</v>
      </c>
      <c r="AE63" s="20">
        <f t="shared" si="54"/>
        <v>-16437</v>
      </c>
      <c r="AF63" s="22">
        <f t="shared" si="55"/>
        <v>0.71080966958724801</v>
      </c>
      <c r="AG63" s="23">
        <f t="shared" si="56"/>
        <v>90633</v>
      </c>
      <c r="AH63" s="23">
        <f t="shared" si="57"/>
        <v>-137290</v>
      </c>
      <c r="AI63" s="24">
        <f t="shared" si="58"/>
        <v>0.39764745111287586</v>
      </c>
      <c r="AJ63" s="20">
        <v>39396</v>
      </c>
      <c r="AK63" s="20">
        <f t="shared" si="59"/>
        <v>-7931</v>
      </c>
      <c r="AL63" s="22">
        <f t="shared" si="60"/>
        <v>0.83242123946161806</v>
      </c>
      <c r="AM63" s="20">
        <v>48464</v>
      </c>
      <c r="AN63" s="20">
        <f t="shared" si="61"/>
        <v>-16319</v>
      </c>
      <c r="AO63" s="22">
        <f t="shared" si="62"/>
        <v>0.74809749471311915</v>
      </c>
      <c r="AP63" s="20">
        <v>40180</v>
      </c>
      <c r="AQ63" s="20">
        <f t="shared" si="63"/>
        <v>116068</v>
      </c>
      <c r="AR63" s="22">
        <f t="shared" si="64"/>
        <v>-0.52946447396162766</v>
      </c>
      <c r="AS63" s="25">
        <f t="shared" si="65"/>
        <v>218673</v>
      </c>
      <c r="AT63" s="25">
        <f t="shared" si="83"/>
        <v>-45472</v>
      </c>
      <c r="AU63" s="26">
        <f t="shared" si="84"/>
        <v>0.82785212667285013</v>
      </c>
      <c r="AV63" s="20">
        <v>41116</v>
      </c>
      <c r="AW63" s="20">
        <f t="shared" si="66"/>
        <v>-8199</v>
      </c>
      <c r="AX63" s="22">
        <f t="shared" si="67"/>
        <v>0.83374226908648486</v>
      </c>
      <c r="AY63" s="20">
        <v>38950</v>
      </c>
      <c r="AZ63" s="20">
        <f t="shared" si="68"/>
        <v>-20749</v>
      </c>
      <c r="BA63" s="22">
        <f t="shared" si="69"/>
        <v>0.65243973935911825</v>
      </c>
      <c r="BB63" s="20">
        <v>42526</v>
      </c>
      <c r="BC63" s="20">
        <f t="shared" si="70"/>
        <v>4833</v>
      </c>
      <c r="BD63" s="27">
        <f t="shared" si="71"/>
        <v>1.1282200939166422</v>
      </c>
      <c r="BE63" s="25">
        <f t="shared" si="72"/>
        <v>341265</v>
      </c>
      <c r="BF63" s="25">
        <f t="shared" si="73"/>
        <v>-69587</v>
      </c>
      <c r="BG63" s="26">
        <f t="shared" si="74"/>
        <v>0.83062757391956232</v>
      </c>
      <c r="BH63" s="20">
        <v>58747</v>
      </c>
      <c r="BI63" s="20">
        <f t="shared" si="75"/>
        <v>10032</v>
      </c>
      <c r="BJ63" s="27">
        <f t="shared" si="76"/>
        <v>1.2059324643333675</v>
      </c>
      <c r="BK63" s="20">
        <v>47980</v>
      </c>
      <c r="BL63" s="20">
        <f t="shared" si="77"/>
        <v>-4101</v>
      </c>
      <c r="BM63" s="27">
        <f t="shared" si="78"/>
        <v>0.92125727232580024</v>
      </c>
      <c r="BN63" s="20">
        <v>41928</v>
      </c>
      <c r="BO63" s="20">
        <f t="shared" si="79"/>
        <v>-30313</v>
      </c>
      <c r="BP63" s="27">
        <f t="shared" si="80"/>
        <v>0.5803906368959455</v>
      </c>
      <c r="BQ63" s="47">
        <f t="shared" si="81"/>
        <v>489920</v>
      </c>
      <c r="BR63" s="25">
        <f t="shared" si="85"/>
        <v>-93969</v>
      </c>
      <c r="BS63" s="42">
        <f t="shared" si="86"/>
        <v>0.8390635891410867</v>
      </c>
      <c r="BT63" s="62">
        <f>BQ63*43/100</f>
        <v>210665.60000000001</v>
      </c>
      <c r="BU63" s="49">
        <f t="shared" si="82"/>
        <v>210665.60000000001</v>
      </c>
      <c r="BV63" s="28">
        <f t="shared" si="87"/>
        <v>-22890</v>
      </c>
      <c r="BW63" s="31">
        <f t="shared" si="88"/>
        <v>0.90199335832666827</v>
      </c>
    </row>
    <row r="64" spans="1:75" x14ac:dyDescent="0.2">
      <c r="A64" s="19">
        <v>89</v>
      </c>
      <c r="B64" s="34">
        <v>55</v>
      </c>
      <c r="C64" s="19" t="s">
        <v>161</v>
      </c>
      <c r="D64" s="4">
        <v>1005012435</v>
      </c>
      <c r="E64" s="4">
        <v>100501001</v>
      </c>
      <c r="F64" s="4">
        <v>86618101</v>
      </c>
      <c r="G64" s="19"/>
      <c r="H64" s="19"/>
      <c r="I64" s="19"/>
      <c r="J64" s="21">
        <f t="shared" si="45"/>
        <v>0</v>
      </c>
      <c r="K64" s="29"/>
      <c r="L64" s="19"/>
      <c r="M64" s="19"/>
      <c r="N64" s="21">
        <f t="shared" si="46"/>
        <v>0</v>
      </c>
      <c r="O64" s="19"/>
      <c r="P64" s="19"/>
      <c r="Q64" s="19"/>
      <c r="R64" s="21">
        <f t="shared" si="47"/>
        <v>0</v>
      </c>
      <c r="S64" s="19"/>
      <c r="T64" s="19"/>
      <c r="U64" s="19"/>
      <c r="V64" s="21">
        <f t="shared" si="48"/>
        <v>0</v>
      </c>
      <c r="W64" s="28">
        <f t="shared" si="49"/>
        <v>0</v>
      </c>
      <c r="X64" s="19"/>
      <c r="Y64" s="19">
        <f t="shared" si="50"/>
        <v>0</v>
      </c>
      <c r="Z64" s="22" t="e">
        <f t="shared" si="51"/>
        <v>#DIV/0!</v>
      </c>
      <c r="AA64" s="19"/>
      <c r="AB64" s="19">
        <f t="shared" si="52"/>
        <v>0</v>
      </c>
      <c r="AC64" s="22" t="e">
        <f t="shared" si="53"/>
        <v>#DIV/0!</v>
      </c>
      <c r="AD64" s="19"/>
      <c r="AE64" s="19">
        <f t="shared" si="54"/>
        <v>0</v>
      </c>
      <c r="AF64" s="22" t="e">
        <f t="shared" si="55"/>
        <v>#DIV/0!</v>
      </c>
      <c r="AG64" s="23">
        <f t="shared" si="56"/>
        <v>0</v>
      </c>
      <c r="AH64" s="23">
        <f t="shared" si="57"/>
        <v>0</v>
      </c>
      <c r="AI64" s="24" t="e">
        <f t="shared" si="58"/>
        <v>#DIV/0!</v>
      </c>
      <c r="AJ64" s="20"/>
      <c r="AK64" s="20">
        <f t="shared" si="59"/>
        <v>0</v>
      </c>
      <c r="AL64" s="22" t="e">
        <f t="shared" si="60"/>
        <v>#DIV/0!</v>
      </c>
      <c r="AM64" s="20"/>
      <c r="AN64" s="20">
        <f t="shared" si="61"/>
        <v>0</v>
      </c>
      <c r="AO64" s="22" t="e">
        <f t="shared" si="62"/>
        <v>#DIV/0!</v>
      </c>
      <c r="AP64" s="20">
        <v>0</v>
      </c>
      <c r="AQ64" s="20">
        <f t="shared" si="63"/>
        <v>0</v>
      </c>
      <c r="AR64" s="22" t="e">
        <f t="shared" si="64"/>
        <v>#DIV/0!</v>
      </c>
      <c r="AS64" s="25">
        <f t="shared" si="65"/>
        <v>0</v>
      </c>
      <c r="AT64" s="25">
        <f t="shared" si="83"/>
        <v>0</v>
      </c>
      <c r="AU64" s="26" t="e">
        <f t="shared" si="84"/>
        <v>#DIV/0!</v>
      </c>
      <c r="AV64" s="20">
        <v>0</v>
      </c>
      <c r="AW64" s="20">
        <f t="shared" si="66"/>
        <v>0</v>
      </c>
      <c r="AX64" s="22" t="e">
        <f t="shared" si="67"/>
        <v>#DIV/0!</v>
      </c>
      <c r="AY64" s="20">
        <v>0</v>
      </c>
      <c r="AZ64" s="20">
        <f t="shared" si="68"/>
        <v>0</v>
      </c>
      <c r="BA64" s="22" t="e">
        <f t="shared" si="69"/>
        <v>#DIV/0!</v>
      </c>
      <c r="BB64" s="20">
        <v>124644.99</v>
      </c>
      <c r="BC64" s="20">
        <f t="shared" si="70"/>
        <v>124644.99</v>
      </c>
      <c r="BD64" s="27" t="e">
        <f t="shared" si="71"/>
        <v>#DIV/0!</v>
      </c>
      <c r="BE64" s="25">
        <f t="shared" si="72"/>
        <v>124644.99</v>
      </c>
      <c r="BF64" s="25">
        <f t="shared" si="73"/>
        <v>124644.99</v>
      </c>
      <c r="BG64" s="26" t="e">
        <f t="shared" si="74"/>
        <v>#DIV/0!</v>
      </c>
      <c r="BH64" s="20">
        <v>1558.46</v>
      </c>
      <c r="BI64" s="20">
        <f t="shared" si="75"/>
        <v>1558.46</v>
      </c>
      <c r="BJ64" s="27" t="e">
        <f t="shared" si="76"/>
        <v>#DIV/0!</v>
      </c>
      <c r="BK64" s="20">
        <v>251906.89</v>
      </c>
      <c r="BL64" s="20">
        <f t="shared" si="77"/>
        <v>251906.89</v>
      </c>
      <c r="BM64" s="27" t="e">
        <f t="shared" si="78"/>
        <v>#DIV/0!</v>
      </c>
      <c r="BN64" s="20">
        <v>104261.34</v>
      </c>
      <c r="BO64" s="20">
        <f t="shared" si="79"/>
        <v>104261.34</v>
      </c>
      <c r="BP64" s="27" t="e">
        <f t="shared" si="80"/>
        <v>#DIV/0!</v>
      </c>
      <c r="BQ64" s="47">
        <f t="shared" si="81"/>
        <v>482371.68000000005</v>
      </c>
      <c r="BR64" s="25">
        <f t="shared" si="85"/>
        <v>482371.68000000005</v>
      </c>
      <c r="BS64" s="42" t="e">
        <f t="shared" si="86"/>
        <v>#DIV/0!</v>
      </c>
      <c r="BT64" s="42"/>
      <c r="BU64" s="49">
        <f t="shared" si="82"/>
        <v>207419.82240000003</v>
      </c>
      <c r="BV64" s="28">
        <f t="shared" si="87"/>
        <v>207419.82240000003</v>
      </c>
      <c r="BW64" s="31" t="e">
        <f t="shared" si="88"/>
        <v>#DIV/0!</v>
      </c>
    </row>
    <row r="65" spans="1:75" x14ac:dyDescent="0.2">
      <c r="A65" s="19">
        <v>70</v>
      </c>
      <c r="B65" s="34">
        <v>56</v>
      </c>
      <c r="C65" s="19" t="s">
        <v>133</v>
      </c>
      <c r="D65" s="4">
        <v>1012007740</v>
      </c>
      <c r="E65" s="4">
        <v>101201001</v>
      </c>
      <c r="F65" s="4">
        <v>86618422</v>
      </c>
      <c r="G65" s="20">
        <v>1033</v>
      </c>
      <c r="H65" s="20">
        <v>62078</v>
      </c>
      <c r="I65" s="20">
        <v>29898</v>
      </c>
      <c r="J65" s="21">
        <f t="shared" si="45"/>
        <v>93009</v>
      </c>
      <c r="K65" s="28">
        <v>31320</v>
      </c>
      <c r="L65" s="20">
        <v>32319</v>
      </c>
      <c r="M65" s="20">
        <v>36714</v>
      </c>
      <c r="N65" s="21">
        <f t="shared" si="46"/>
        <v>193362</v>
      </c>
      <c r="O65" s="20">
        <v>24130</v>
      </c>
      <c r="P65" s="20">
        <v>10458</v>
      </c>
      <c r="Q65" s="20">
        <v>52811</v>
      </c>
      <c r="R65" s="21">
        <f t="shared" si="47"/>
        <v>280761</v>
      </c>
      <c r="S65" s="20">
        <v>37338</v>
      </c>
      <c r="T65" s="20">
        <v>32269</v>
      </c>
      <c r="U65" s="20">
        <v>45224</v>
      </c>
      <c r="V65" s="21">
        <f t="shared" si="48"/>
        <v>395592</v>
      </c>
      <c r="W65" s="28">
        <f t="shared" si="49"/>
        <v>189884.16</v>
      </c>
      <c r="X65" s="20">
        <v>0</v>
      </c>
      <c r="Y65" s="20">
        <f t="shared" si="50"/>
        <v>-1033</v>
      </c>
      <c r="Z65" s="22">
        <f t="shared" si="51"/>
        <v>0</v>
      </c>
      <c r="AA65" s="20">
        <v>43173</v>
      </c>
      <c r="AB65" s="20">
        <f t="shared" si="52"/>
        <v>-18905</v>
      </c>
      <c r="AC65" s="22">
        <f t="shared" si="53"/>
        <v>0.69546377138438742</v>
      </c>
      <c r="AD65" s="20">
        <v>43648</v>
      </c>
      <c r="AE65" s="20">
        <f t="shared" si="54"/>
        <v>13750</v>
      </c>
      <c r="AF65" s="22">
        <f t="shared" si="55"/>
        <v>1.4598969830757911</v>
      </c>
      <c r="AG65" s="23">
        <f t="shared" si="56"/>
        <v>86821</v>
      </c>
      <c r="AH65" s="23">
        <f t="shared" si="57"/>
        <v>-6188</v>
      </c>
      <c r="AI65" s="24">
        <f t="shared" si="58"/>
        <v>0.93346880409422739</v>
      </c>
      <c r="AJ65" s="20">
        <v>42099</v>
      </c>
      <c r="AK65" s="20">
        <f t="shared" si="59"/>
        <v>10779</v>
      </c>
      <c r="AL65" s="22">
        <f t="shared" si="60"/>
        <v>1.3441570881226053</v>
      </c>
      <c r="AM65" s="20">
        <v>33290</v>
      </c>
      <c r="AN65" s="20">
        <f t="shared" si="61"/>
        <v>971</v>
      </c>
      <c r="AO65" s="22">
        <f t="shared" si="62"/>
        <v>1.0300442464185153</v>
      </c>
      <c r="AP65" s="20">
        <v>41897</v>
      </c>
      <c r="AQ65" s="20">
        <f t="shared" si="63"/>
        <v>5183</v>
      </c>
      <c r="AR65" s="22">
        <f t="shared" si="64"/>
        <v>1.1411723048428393</v>
      </c>
      <c r="AS65" s="25">
        <f t="shared" si="65"/>
        <v>204107</v>
      </c>
      <c r="AT65" s="25">
        <f t="shared" si="83"/>
        <v>10745</v>
      </c>
      <c r="AU65" s="26">
        <f t="shared" si="84"/>
        <v>1.0555693466141227</v>
      </c>
      <c r="AV65" s="20">
        <v>22908.31</v>
      </c>
      <c r="AW65" s="20">
        <f t="shared" si="66"/>
        <v>-1221.6899999999987</v>
      </c>
      <c r="AX65" s="22">
        <f t="shared" si="67"/>
        <v>0.94937049316203903</v>
      </c>
      <c r="AY65" s="20">
        <v>42930</v>
      </c>
      <c r="AZ65" s="20">
        <f t="shared" si="68"/>
        <v>32472</v>
      </c>
      <c r="BA65" s="22">
        <f t="shared" si="69"/>
        <v>4.1049913941480209</v>
      </c>
      <c r="BB65" s="20">
        <v>22741</v>
      </c>
      <c r="BC65" s="20">
        <f t="shared" si="70"/>
        <v>-30070</v>
      </c>
      <c r="BD65" s="27">
        <f t="shared" si="71"/>
        <v>0.43061104694097818</v>
      </c>
      <c r="BE65" s="25">
        <f t="shared" si="72"/>
        <v>292686.31</v>
      </c>
      <c r="BF65" s="25">
        <f t="shared" si="73"/>
        <v>11925.309999999998</v>
      </c>
      <c r="BG65" s="26">
        <f t="shared" si="74"/>
        <v>1.0424749520054424</v>
      </c>
      <c r="BH65" s="20">
        <v>34337.19</v>
      </c>
      <c r="BI65" s="20">
        <f t="shared" si="75"/>
        <v>-3000.8099999999977</v>
      </c>
      <c r="BJ65" s="27">
        <f t="shared" si="76"/>
        <v>0.91963120681343413</v>
      </c>
      <c r="BK65" s="20">
        <v>28861</v>
      </c>
      <c r="BL65" s="20">
        <f t="shared" si="77"/>
        <v>-3408</v>
      </c>
      <c r="BM65" s="27">
        <f t="shared" si="78"/>
        <v>0.89438780253494066</v>
      </c>
      <c r="BN65" s="20">
        <v>46102</v>
      </c>
      <c r="BO65" s="20">
        <f t="shared" si="79"/>
        <v>878</v>
      </c>
      <c r="BP65" s="27">
        <f t="shared" si="80"/>
        <v>1.0194144701928181</v>
      </c>
      <c r="BQ65" s="47">
        <f t="shared" si="81"/>
        <v>401986.5</v>
      </c>
      <c r="BR65" s="25">
        <f t="shared" si="85"/>
        <v>6394.5</v>
      </c>
      <c r="BS65" s="42">
        <f t="shared" si="86"/>
        <v>1.0161643814839532</v>
      </c>
      <c r="BT65" s="42">
        <f>BQ65*51/100</f>
        <v>205013.11499999999</v>
      </c>
      <c r="BU65" s="49">
        <f t="shared" si="82"/>
        <v>205013.11499999999</v>
      </c>
      <c r="BV65" s="28">
        <f t="shared" si="87"/>
        <v>15128.954999999987</v>
      </c>
      <c r="BW65" s="31">
        <f t="shared" si="88"/>
        <v>1.0796746553267003</v>
      </c>
    </row>
    <row r="66" spans="1:75" ht="13.5" customHeight="1" x14ac:dyDescent="0.2">
      <c r="A66" s="19">
        <v>34</v>
      </c>
      <c r="B66" s="34">
        <v>57</v>
      </c>
      <c r="C66" s="19" t="s">
        <v>77</v>
      </c>
      <c r="D66" s="4">
        <v>1012007732</v>
      </c>
      <c r="E66" s="4">
        <v>101201001</v>
      </c>
      <c r="F66" s="4">
        <v>86618101</v>
      </c>
      <c r="G66" s="20">
        <v>48523</v>
      </c>
      <c r="H66" s="20">
        <v>71470</v>
      </c>
      <c r="I66" s="20">
        <v>45482</v>
      </c>
      <c r="J66" s="21">
        <f t="shared" si="45"/>
        <v>165475</v>
      </c>
      <c r="K66" s="28">
        <v>51177</v>
      </c>
      <c r="L66" s="20">
        <v>36861</v>
      </c>
      <c r="M66" s="20">
        <v>47002</v>
      </c>
      <c r="N66" s="21">
        <f t="shared" si="46"/>
        <v>300515</v>
      </c>
      <c r="O66" s="20">
        <v>38424</v>
      </c>
      <c r="P66" s="20">
        <v>36000</v>
      </c>
      <c r="Q66" s="20">
        <v>38732</v>
      </c>
      <c r="R66" s="21">
        <f t="shared" si="47"/>
        <v>413671</v>
      </c>
      <c r="S66" s="20">
        <v>66524</v>
      </c>
      <c r="T66" s="20">
        <v>7854</v>
      </c>
      <c r="U66" s="20">
        <v>61699</v>
      </c>
      <c r="V66" s="21">
        <f t="shared" si="48"/>
        <v>549748</v>
      </c>
      <c r="W66" s="28">
        <f t="shared" si="49"/>
        <v>219899.2</v>
      </c>
      <c r="X66" s="20">
        <v>30502</v>
      </c>
      <c r="Y66" s="20">
        <f t="shared" si="50"/>
        <v>-18021</v>
      </c>
      <c r="Z66" s="22">
        <f t="shared" si="51"/>
        <v>0.62860911320404755</v>
      </c>
      <c r="AA66" s="20">
        <v>38911</v>
      </c>
      <c r="AB66" s="20">
        <f t="shared" si="52"/>
        <v>-32559</v>
      </c>
      <c r="AC66" s="22">
        <f t="shared" si="53"/>
        <v>0.54443822582901913</v>
      </c>
      <c r="AD66" s="20">
        <v>2775</v>
      </c>
      <c r="AE66" s="20">
        <f t="shared" si="54"/>
        <v>-42707</v>
      </c>
      <c r="AF66" s="22">
        <f t="shared" si="55"/>
        <v>6.1013148058572622E-2</v>
      </c>
      <c r="AG66" s="23">
        <f t="shared" si="56"/>
        <v>72188</v>
      </c>
      <c r="AH66" s="23">
        <f t="shared" si="57"/>
        <v>-93287</v>
      </c>
      <c r="AI66" s="24">
        <f t="shared" si="58"/>
        <v>0.43624716724580753</v>
      </c>
      <c r="AJ66" s="20">
        <v>73015</v>
      </c>
      <c r="AK66" s="20">
        <f t="shared" si="59"/>
        <v>21838</v>
      </c>
      <c r="AL66" s="22">
        <f t="shared" si="60"/>
        <v>1.4267151259354789</v>
      </c>
      <c r="AM66" s="20">
        <v>37825</v>
      </c>
      <c r="AN66" s="20">
        <f t="shared" si="61"/>
        <v>964</v>
      </c>
      <c r="AO66" s="22">
        <f t="shared" si="62"/>
        <v>1.0261523018908874</v>
      </c>
      <c r="AP66" s="20">
        <v>34217</v>
      </c>
      <c r="AQ66" s="20">
        <f t="shared" si="63"/>
        <v>-12785</v>
      </c>
      <c r="AR66" s="22">
        <f t="shared" si="64"/>
        <v>0.72799029828517936</v>
      </c>
      <c r="AS66" s="25">
        <f t="shared" si="65"/>
        <v>217245</v>
      </c>
      <c r="AT66" s="25">
        <f t="shared" si="83"/>
        <v>-83270</v>
      </c>
      <c r="AU66" s="26">
        <f t="shared" si="84"/>
        <v>0.72290900620601306</v>
      </c>
      <c r="AV66" s="20">
        <v>50185</v>
      </c>
      <c r="AW66" s="20">
        <f t="shared" si="66"/>
        <v>11761</v>
      </c>
      <c r="AX66" s="22">
        <f t="shared" si="67"/>
        <v>1.3060847387049761</v>
      </c>
      <c r="AY66" s="20">
        <v>0</v>
      </c>
      <c r="AZ66" s="20">
        <f t="shared" si="68"/>
        <v>-36000</v>
      </c>
      <c r="BA66" s="22">
        <f t="shared" si="69"/>
        <v>0</v>
      </c>
      <c r="BB66" s="20">
        <v>37572</v>
      </c>
      <c r="BC66" s="20">
        <f t="shared" si="70"/>
        <v>-1160</v>
      </c>
      <c r="BD66" s="27">
        <f t="shared" si="71"/>
        <v>0.97005060415160593</v>
      </c>
      <c r="BE66" s="25">
        <f t="shared" si="72"/>
        <v>305002</v>
      </c>
      <c r="BF66" s="25">
        <f t="shared" si="73"/>
        <v>-108669</v>
      </c>
      <c r="BG66" s="26">
        <f t="shared" si="74"/>
        <v>0.7373057333001346</v>
      </c>
      <c r="BH66" s="20">
        <v>0</v>
      </c>
      <c r="BI66" s="20">
        <f t="shared" si="75"/>
        <v>-66524</v>
      </c>
      <c r="BJ66" s="27">
        <f t="shared" si="76"/>
        <v>0</v>
      </c>
      <c r="BK66" s="20">
        <v>115956.67</v>
      </c>
      <c r="BL66" s="20">
        <f t="shared" si="77"/>
        <v>108102.67</v>
      </c>
      <c r="BM66" s="27">
        <f t="shared" si="78"/>
        <v>14.764027247262542</v>
      </c>
      <c r="BN66" s="20">
        <v>47052</v>
      </c>
      <c r="BO66" s="20">
        <f t="shared" si="79"/>
        <v>-14647</v>
      </c>
      <c r="BP66" s="27">
        <f t="shared" si="80"/>
        <v>0.76260555276422637</v>
      </c>
      <c r="BQ66" s="47">
        <f t="shared" si="81"/>
        <v>468010.67</v>
      </c>
      <c r="BR66" s="25">
        <f t="shared" si="85"/>
        <v>-81737.330000000016</v>
      </c>
      <c r="BS66" s="42">
        <f t="shared" si="86"/>
        <v>0.85131854958999398</v>
      </c>
      <c r="BT66" s="62">
        <f>BQ66*43/100</f>
        <v>201244.58809999999</v>
      </c>
      <c r="BU66" s="49">
        <f t="shared" si="82"/>
        <v>201244.58809999999</v>
      </c>
      <c r="BV66" s="28">
        <f t="shared" si="87"/>
        <v>-18654.611900000018</v>
      </c>
      <c r="BW66" s="31">
        <f t="shared" si="88"/>
        <v>0.91516744080924339</v>
      </c>
    </row>
    <row r="67" spans="1:75" x14ac:dyDescent="0.2">
      <c r="A67" s="19">
        <v>73</v>
      </c>
      <c r="B67" s="34">
        <v>58</v>
      </c>
      <c r="C67" s="19" t="s">
        <v>137</v>
      </c>
      <c r="D67" s="4" t="s">
        <v>138</v>
      </c>
      <c r="E67" s="4" t="s">
        <v>139</v>
      </c>
      <c r="F67" s="4">
        <v>86618422</v>
      </c>
      <c r="G67" s="20">
        <v>24972</v>
      </c>
      <c r="H67" s="20">
        <v>26149</v>
      </c>
      <c r="I67" s="20">
        <v>26496</v>
      </c>
      <c r="J67" s="21">
        <f t="shared" si="45"/>
        <v>77617</v>
      </c>
      <c r="K67" s="28">
        <v>39133</v>
      </c>
      <c r="L67" s="20">
        <v>38414</v>
      </c>
      <c r="M67" s="20">
        <v>10321</v>
      </c>
      <c r="N67" s="21">
        <f t="shared" si="46"/>
        <v>165485</v>
      </c>
      <c r="O67" s="20">
        <v>25517</v>
      </c>
      <c r="P67" s="20">
        <v>23945</v>
      </c>
      <c r="Q67" s="20">
        <v>27430</v>
      </c>
      <c r="R67" s="21">
        <f t="shared" si="47"/>
        <v>242377</v>
      </c>
      <c r="S67" s="20">
        <v>25697</v>
      </c>
      <c r="T67" s="20">
        <v>27811</v>
      </c>
      <c r="U67" s="20">
        <v>61918</v>
      </c>
      <c r="V67" s="21">
        <f t="shared" si="48"/>
        <v>357803</v>
      </c>
      <c r="W67" s="28">
        <f t="shared" si="49"/>
        <v>171745.44</v>
      </c>
      <c r="X67" s="20">
        <v>22999</v>
      </c>
      <c r="Y67" s="20">
        <f t="shared" si="50"/>
        <v>-1973</v>
      </c>
      <c r="Z67" s="22">
        <f t="shared" si="51"/>
        <v>0.92099151049175076</v>
      </c>
      <c r="AA67" s="20">
        <v>2560</v>
      </c>
      <c r="AB67" s="20">
        <f t="shared" si="52"/>
        <v>-23589</v>
      </c>
      <c r="AC67" s="22">
        <f t="shared" si="53"/>
        <v>9.7900493326704655E-2</v>
      </c>
      <c r="AD67" s="20">
        <v>53283</v>
      </c>
      <c r="AE67" s="20">
        <f t="shared" si="54"/>
        <v>26787</v>
      </c>
      <c r="AF67" s="22">
        <f t="shared" si="55"/>
        <v>2.0109827898550723</v>
      </c>
      <c r="AG67" s="23">
        <f t="shared" si="56"/>
        <v>78842</v>
      </c>
      <c r="AH67" s="23">
        <f t="shared" si="57"/>
        <v>1225</v>
      </c>
      <c r="AI67" s="24">
        <f t="shared" si="58"/>
        <v>1.0157826249404125</v>
      </c>
      <c r="AJ67" s="20">
        <v>22082</v>
      </c>
      <c r="AK67" s="20">
        <f t="shared" si="59"/>
        <v>-17051</v>
      </c>
      <c r="AL67" s="22">
        <f t="shared" si="60"/>
        <v>0.56428078603735976</v>
      </c>
      <c r="AM67" s="20">
        <v>27873</v>
      </c>
      <c r="AN67" s="20">
        <f t="shared" si="61"/>
        <v>-10541</v>
      </c>
      <c r="AO67" s="22">
        <f t="shared" si="62"/>
        <v>0.72559483521632739</v>
      </c>
      <c r="AP67" s="20">
        <v>29757</v>
      </c>
      <c r="AQ67" s="20">
        <f t="shared" si="63"/>
        <v>19436</v>
      </c>
      <c r="AR67" s="22">
        <f t="shared" si="64"/>
        <v>2.8831508574750511</v>
      </c>
      <c r="AS67" s="25">
        <f t="shared" si="65"/>
        <v>158554</v>
      </c>
      <c r="AT67" s="25">
        <f t="shared" si="83"/>
        <v>-6931</v>
      </c>
      <c r="AU67" s="26">
        <f t="shared" si="84"/>
        <v>0.9581170498836753</v>
      </c>
      <c r="AV67" s="20">
        <v>34042</v>
      </c>
      <c r="AW67" s="20">
        <f t="shared" si="66"/>
        <v>8525</v>
      </c>
      <c r="AX67" s="22">
        <f t="shared" si="67"/>
        <v>1.3340909981580906</v>
      </c>
      <c r="AY67" s="20">
        <v>24853</v>
      </c>
      <c r="AZ67" s="20">
        <f t="shared" si="68"/>
        <v>908</v>
      </c>
      <c r="BA67" s="22">
        <f t="shared" si="69"/>
        <v>1.0379202338692837</v>
      </c>
      <c r="BB67" s="20">
        <v>30153</v>
      </c>
      <c r="BC67" s="20">
        <f t="shared" si="70"/>
        <v>2723</v>
      </c>
      <c r="BD67" s="27">
        <f t="shared" si="71"/>
        <v>1.099270871308786</v>
      </c>
      <c r="BE67" s="25">
        <f t="shared" si="72"/>
        <v>247602</v>
      </c>
      <c r="BF67" s="25">
        <f t="shared" si="73"/>
        <v>5225</v>
      </c>
      <c r="BG67" s="26">
        <f t="shared" si="74"/>
        <v>1.021557325983901</v>
      </c>
      <c r="BH67" s="20">
        <v>38029</v>
      </c>
      <c r="BI67" s="20">
        <f t="shared" si="75"/>
        <v>12332</v>
      </c>
      <c r="BJ67" s="27">
        <f t="shared" si="76"/>
        <v>1.47990037747597</v>
      </c>
      <c r="BK67" s="20">
        <v>21947</v>
      </c>
      <c r="BL67" s="20">
        <f t="shared" si="77"/>
        <v>-5864</v>
      </c>
      <c r="BM67" s="27">
        <f t="shared" si="78"/>
        <v>0.78914817877818133</v>
      </c>
      <c r="BN67" s="20">
        <v>71273</v>
      </c>
      <c r="BO67" s="20">
        <f t="shared" si="79"/>
        <v>9355</v>
      </c>
      <c r="BP67" s="27">
        <f t="shared" si="80"/>
        <v>1.1510869214121904</v>
      </c>
      <c r="BQ67" s="47">
        <f t="shared" si="81"/>
        <v>378851</v>
      </c>
      <c r="BR67" s="25">
        <f t="shared" si="85"/>
        <v>21048</v>
      </c>
      <c r="BS67" s="42">
        <f t="shared" si="86"/>
        <v>1.0588256666377867</v>
      </c>
      <c r="BT67" s="42">
        <f>BQ67*51/100</f>
        <v>193214.01</v>
      </c>
      <c r="BU67" s="49">
        <f t="shared" si="82"/>
        <v>193214.01</v>
      </c>
      <c r="BV67" s="28">
        <f t="shared" si="87"/>
        <v>21468.570000000007</v>
      </c>
      <c r="BW67" s="31">
        <f t="shared" si="88"/>
        <v>1.1250022708026484</v>
      </c>
    </row>
    <row r="68" spans="1:75" x14ac:dyDescent="0.2">
      <c r="A68" s="19">
        <v>56</v>
      </c>
      <c r="B68" s="34">
        <v>59</v>
      </c>
      <c r="C68" s="19" t="s">
        <v>113</v>
      </c>
      <c r="D68" s="4">
        <v>1001000598</v>
      </c>
      <c r="E68" s="4">
        <v>1000101001</v>
      </c>
      <c r="F68" s="4">
        <v>86618101</v>
      </c>
      <c r="G68" s="20">
        <v>0</v>
      </c>
      <c r="H68" s="20">
        <v>0</v>
      </c>
      <c r="I68" s="20">
        <v>0</v>
      </c>
      <c r="J68" s="21">
        <f t="shared" si="45"/>
        <v>0</v>
      </c>
      <c r="K68" s="28">
        <v>25441</v>
      </c>
      <c r="L68" s="20">
        <v>0</v>
      </c>
      <c r="M68" s="20">
        <v>26937</v>
      </c>
      <c r="N68" s="21">
        <f t="shared" si="46"/>
        <v>52378</v>
      </c>
      <c r="O68" s="20">
        <v>25991</v>
      </c>
      <c r="P68" s="20">
        <v>0</v>
      </c>
      <c r="Q68" s="20">
        <v>0</v>
      </c>
      <c r="R68" s="21">
        <f t="shared" si="47"/>
        <v>78369</v>
      </c>
      <c r="S68" s="20">
        <v>32989.99</v>
      </c>
      <c r="T68" s="20">
        <v>242295</v>
      </c>
      <c r="U68" s="20">
        <v>73230</v>
      </c>
      <c r="V68" s="21">
        <f t="shared" si="48"/>
        <v>426883.99</v>
      </c>
      <c r="W68" s="28">
        <f t="shared" si="49"/>
        <v>170753.59600000002</v>
      </c>
      <c r="X68" s="20">
        <v>0</v>
      </c>
      <c r="Y68" s="20">
        <f t="shared" si="50"/>
        <v>0</v>
      </c>
      <c r="Z68" s="22" t="e">
        <f t="shared" si="51"/>
        <v>#DIV/0!</v>
      </c>
      <c r="AA68" s="20">
        <v>7840.38</v>
      </c>
      <c r="AB68" s="20">
        <f t="shared" si="52"/>
        <v>7840.38</v>
      </c>
      <c r="AC68" s="22" t="e">
        <f t="shared" si="53"/>
        <v>#DIV/0!</v>
      </c>
      <c r="AD68" s="20">
        <v>0</v>
      </c>
      <c r="AE68" s="20">
        <f t="shared" si="54"/>
        <v>0</v>
      </c>
      <c r="AF68" s="22" t="e">
        <f t="shared" si="55"/>
        <v>#DIV/0!</v>
      </c>
      <c r="AG68" s="23">
        <f t="shared" si="56"/>
        <v>7840.38</v>
      </c>
      <c r="AH68" s="23">
        <f t="shared" si="57"/>
        <v>7840.38</v>
      </c>
      <c r="AI68" s="24" t="e">
        <f t="shared" si="58"/>
        <v>#DIV/0!</v>
      </c>
      <c r="AJ68" s="20">
        <v>81455</v>
      </c>
      <c r="AK68" s="20">
        <f t="shared" si="59"/>
        <v>56014</v>
      </c>
      <c r="AL68" s="22">
        <f t="shared" si="60"/>
        <v>3.2017216304390552</v>
      </c>
      <c r="AM68" s="20">
        <v>0</v>
      </c>
      <c r="AN68" s="20">
        <f t="shared" si="61"/>
        <v>0</v>
      </c>
      <c r="AO68" s="22" t="e">
        <f t="shared" si="62"/>
        <v>#DIV/0!</v>
      </c>
      <c r="AP68" s="20">
        <v>0</v>
      </c>
      <c r="AQ68" s="20">
        <f t="shared" si="63"/>
        <v>-26937</v>
      </c>
      <c r="AR68" s="22">
        <f t="shared" si="64"/>
        <v>0</v>
      </c>
      <c r="AS68" s="25">
        <f t="shared" si="65"/>
        <v>89295.38</v>
      </c>
      <c r="AT68" s="25">
        <f t="shared" si="83"/>
        <v>36917.380000000005</v>
      </c>
      <c r="AU68" s="26">
        <f t="shared" si="84"/>
        <v>1.7048260720149682</v>
      </c>
      <c r="AV68" s="20">
        <v>183657</v>
      </c>
      <c r="AW68" s="20">
        <f t="shared" si="66"/>
        <v>157666</v>
      </c>
      <c r="AX68" s="22">
        <f t="shared" si="67"/>
        <v>7.0661767534915931</v>
      </c>
      <c r="AY68" s="20">
        <v>794.55</v>
      </c>
      <c r="AZ68" s="20">
        <f t="shared" si="68"/>
        <v>794.55</v>
      </c>
      <c r="BA68" s="22" t="e">
        <f t="shared" si="69"/>
        <v>#DIV/0!</v>
      </c>
      <c r="BB68" s="20">
        <v>0</v>
      </c>
      <c r="BC68" s="20">
        <f t="shared" si="70"/>
        <v>0</v>
      </c>
      <c r="BD68" s="27" t="e">
        <f t="shared" si="71"/>
        <v>#DIV/0!</v>
      </c>
      <c r="BE68" s="25">
        <f t="shared" si="72"/>
        <v>273746.93</v>
      </c>
      <c r="BF68" s="25">
        <f t="shared" si="73"/>
        <v>195377.93</v>
      </c>
      <c r="BG68" s="26">
        <f t="shared" si="74"/>
        <v>3.4930512064719466</v>
      </c>
      <c r="BH68" s="20">
        <v>107158.82</v>
      </c>
      <c r="BI68" s="20">
        <f t="shared" si="75"/>
        <v>74168.830000000016</v>
      </c>
      <c r="BJ68" s="27">
        <f t="shared" si="76"/>
        <v>3.2482222637836511</v>
      </c>
      <c r="BK68" s="20">
        <v>26774</v>
      </c>
      <c r="BL68" s="20">
        <f t="shared" si="77"/>
        <v>-215521</v>
      </c>
      <c r="BM68" s="27">
        <f t="shared" si="78"/>
        <v>0.11050166119812625</v>
      </c>
      <c r="BN68" s="20">
        <v>31337</v>
      </c>
      <c r="BO68" s="20">
        <f t="shared" si="79"/>
        <v>-41893</v>
      </c>
      <c r="BP68" s="27">
        <f t="shared" si="80"/>
        <v>0.42792571350539399</v>
      </c>
      <c r="BQ68" s="47">
        <f t="shared" si="81"/>
        <v>439016.75</v>
      </c>
      <c r="BR68" s="25">
        <f t="shared" si="85"/>
        <v>12132.760000000009</v>
      </c>
      <c r="BS68" s="42">
        <f t="shared" si="86"/>
        <v>1.0284216796230752</v>
      </c>
      <c r="BT68" s="62">
        <f>BQ68*43/100</f>
        <v>188777.20250000001</v>
      </c>
      <c r="BU68" s="49">
        <f t="shared" si="82"/>
        <v>188777.20250000001</v>
      </c>
      <c r="BV68" s="28">
        <f t="shared" si="87"/>
        <v>18023.606499999994</v>
      </c>
      <c r="BW68" s="31">
        <f t="shared" si="88"/>
        <v>1.1055533055948057</v>
      </c>
    </row>
    <row r="69" spans="1:75" x14ac:dyDescent="0.2">
      <c r="A69" s="19">
        <v>23</v>
      </c>
      <c r="B69" s="34">
        <v>60</v>
      </c>
      <c r="C69" s="19" t="s">
        <v>66</v>
      </c>
      <c r="D69" s="4">
        <v>1012004058</v>
      </c>
      <c r="E69" s="4">
        <v>101201001</v>
      </c>
      <c r="F69" s="4">
        <v>86618101</v>
      </c>
      <c r="G69" s="20">
        <v>28591</v>
      </c>
      <c r="H69" s="20"/>
      <c r="I69" s="20">
        <v>67802</v>
      </c>
      <c r="J69" s="21">
        <f t="shared" si="45"/>
        <v>96393</v>
      </c>
      <c r="K69" s="28">
        <v>30455</v>
      </c>
      <c r="L69" s="20">
        <v>36634</v>
      </c>
      <c r="M69" s="20">
        <v>38381</v>
      </c>
      <c r="N69" s="21">
        <f t="shared" si="46"/>
        <v>201863</v>
      </c>
      <c r="O69" s="20">
        <v>32825</v>
      </c>
      <c r="P69" s="20">
        <v>30175</v>
      </c>
      <c r="Q69" s="20">
        <v>32846</v>
      </c>
      <c r="R69" s="21">
        <f t="shared" si="47"/>
        <v>297709</v>
      </c>
      <c r="S69" s="20">
        <v>35602</v>
      </c>
      <c r="T69" s="20">
        <v>35150</v>
      </c>
      <c r="U69" s="20">
        <v>43468</v>
      </c>
      <c r="V69" s="21">
        <f t="shared" si="48"/>
        <v>411929</v>
      </c>
      <c r="W69" s="28">
        <f t="shared" si="49"/>
        <v>164771.6</v>
      </c>
      <c r="X69" s="20">
        <v>31508</v>
      </c>
      <c r="Y69" s="20">
        <f t="shared" si="50"/>
        <v>2917</v>
      </c>
      <c r="Z69" s="22">
        <f t="shared" si="51"/>
        <v>1.1020251127977336</v>
      </c>
      <c r="AA69" s="20">
        <v>30307</v>
      </c>
      <c r="AB69" s="20">
        <f t="shared" si="52"/>
        <v>30307</v>
      </c>
      <c r="AC69" s="22" t="e">
        <f t="shared" si="53"/>
        <v>#DIV/0!</v>
      </c>
      <c r="AD69" s="20">
        <v>35138</v>
      </c>
      <c r="AE69" s="20">
        <f t="shared" si="54"/>
        <v>-32664</v>
      </c>
      <c r="AF69" s="22">
        <f t="shared" si="55"/>
        <v>0.51824429957818352</v>
      </c>
      <c r="AG69" s="23">
        <f t="shared" si="56"/>
        <v>96953</v>
      </c>
      <c r="AH69" s="23">
        <f t="shared" si="57"/>
        <v>560</v>
      </c>
      <c r="AI69" s="24">
        <f t="shared" si="58"/>
        <v>1.0058095504860312</v>
      </c>
      <c r="AJ69" s="20">
        <v>32260</v>
      </c>
      <c r="AK69" s="20">
        <f t="shared" si="59"/>
        <v>1805</v>
      </c>
      <c r="AL69" s="22">
        <f t="shared" si="60"/>
        <v>1.0592677721228041</v>
      </c>
      <c r="AM69" s="20">
        <v>32761</v>
      </c>
      <c r="AN69" s="20">
        <f t="shared" si="61"/>
        <v>-3873</v>
      </c>
      <c r="AO69" s="22">
        <f t="shared" si="62"/>
        <v>0.89427853906207344</v>
      </c>
      <c r="AP69" s="20">
        <v>41311</v>
      </c>
      <c r="AQ69" s="20">
        <f t="shared" si="63"/>
        <v>2930</v>
      </c>
      <c r="AR69" s="22">
        <f t="shared" si="64"/>
        <v>1.0763398556577473</v>
      </c>
      <c r="AS69" s="25">
        <f t="shared" si="65"/>
        <v>203285</v>
      </c>
      <c r="AT69" s="25">
        <f t="shared" si="83"/>
        <v>1422</v>
      </c>
      <c r="AU69" s="26">
        <f t="shared" si="84"/>
        <v>1.0070443815855308</v>
      </c>
      <c r="AV69" s="20">
        <v>39167</v>
      </c>
      <c r="AW69" s="20">
        <f t="shared" si="66"/>
        <v>6342</v>
      </c>
      <c r="AX69" s="22">
        <f t="shared" si="67"/>
        <v>1.1932063975628333</v>
      </c>
      <c r="AY69" s="20">
        <v>29664</v>
      </c>
      <c r="AZ69" s="20">
        <f t="shared" si="68"/>
        <v>-511</v>
      </c>
      <c r="BA69" s="22">
        <f t="shared" si="69"/>
        <v>0.98306545153272573</v>
      </c>
      <c r="BB69" s="20">
        <v>34756</v>
      </c>
      <c r="BC69" s="20">
        <f t="shared" si="70"/>
        <v>1910</v>
      </c>
      <c r="BD69" s="27">
        <f t="shared" si="71"/>
        <v>1.0581501552700481</v>
      </c>
      <c r="BE69" s="25">
        <f t="shared" si="72"/>
        <v>306872</v>
      </c>
      <c r="BF69" s="25">
        <f t="shared" si="73"/>
        <v>9163</v>
      </c>
      <c r="BG69" s="26">
        <f t="shared" si="74"/>
        <v>1.0307783775431714</v>
      </c>
      <c r="BH69" s="20">
        <v>33945</v>
      </c>
      <c r="BI69" s="20">
        <f t="shared" si="75"/>
        <v>-1657</v>
      </c>
      <c r="BJ69" s="27">
        <f t="shared" si="76"/>
        <v>0.95345767091736422</v>
      </c>
      <c r="BK69" s="20">
        <v>31535</v>
      </c>
      <c r="BL69" s="20">
        <f t="shared" si="77"/>
        <v>-3615</v>
      </c>
      <c r="BM69" s="27">
        <f t="shared" si="78"/>
        <v>0.89715504978662874</v>
      </c>
      <c r="BN69" s="20">
        <v>45495</v>
      </c>
      <c r="BO69" s="20">
        <f t="shared" si="79"/>
        <v>2027</v>
      </c>
      <c r="BP69" s="27">
        <f t="shared" si="80"/>
        <v>1.0466320051532161</v>
      </c>
      <c r="BQ69" s="47">
        <f t="shared" si="81"/>
        <v>417847</v>
      </c>
      <c r="BR69" s="25">
        <f t="shared" si="85"/>
        <v>5918</v>
      </c>
      <c r="BS69" s="42">
        <f t="shared" si="86"/>
        <v>1.0143665534594555</v>
      </c>
      <c r="BT69" s="62">
        <f>BQ69*43/100</f>
        <v>179674.21</v>
      </c>
      <c r="BU69" s="49">
        <f t="shared" si="82"/>
        <v>179674.21</v>
      </c>
      <c r="BV69" s="28">
        <f t="shared" si="87"/>
        <v>14902.609999999986</v>
      </c>
      <c r="BW69" s="31">
        <f t="shared" si="88"/>
        <v>1.0904440449689146</v>
      </c>
    </row>
    <row r="70" spans="1:75" x14ac:dyDescent="0.2">
      <c r="A70" s="19">
        <v>48</v>
      </c>
      <c r="B70" s="34">
        <v>61</v>
      </c>
      <c r="C70" s="19" t="s">
        <v>102</v>
      </c>
      <c r="D70" s="4" t="s">
        <v>103</v>
      </c>
      <c r="E70" s="4" t="s">
        <v>83</v>
      </c>
      <c r="F70" s="4">
        <v>86618101</v>
      </c>
      <c r="G70" s="20">
        <v>32872</v>
      </c>
      <c r="H70" s="20">
        <v>32346</v>
      </c>
      <c r="I70" s="20"/>
      <c r="J70" s="21">
        <f t="shared" si="45"/>
        <v>65218</v>
      </c>
      <c r="K70" s="28">
        <v>35974</v>
      </c>
      <c r="L70" s="20">
        <v>8305</v>
      </c>
      <c r="M70" s="20">
        <v>65987</v>
      </c>
      <c r="N70" s="21">
        <f t="shared" si="46"/>
        <v>175484</v>
      </c>
      <c r="O70" s="20">
        <v>66290</v>
      </c>
      <c r="P70" s="20">
        <v>0</v>
      </c>
      <c r="Q70" s="20">
        <v>25874</v>
      </c>
      <c r="R70" s="21">
        <f t="shared" si="47"/>
        <v>267648</v>
      </c>
      <c r="S70" s="20">
        <v>64998</v>
      </c>
      <c r="T70" s="20">
        <v>0</v>
      </c>
      <c r="U70" s="20">
        <v>66487.91</v>
      </c>
      <c r="V70" s="21">
        <f t="shared" si="48"/>
        <v>399133.91000000003</v>
      </c>
      <c r="W70" s="28">
        <f t="shared" si="49"/>
        <v>159653.56400000001</v>
      </c>
      <c r="X70" s="20">
        <v>57</v>
      </c>
      <c r="Y70" s="20">
        <f t="shared" si="50"/>
        <v>-32815</v>
      </c>
      <c r="Z70" s="22">
        <f t="shared" si="51"/>
        <v>1.7339985397907033E-3</v>
      </c>
      <c r="AA70" s="20">
        <v>47188</v>
      </c>
      <c r="AB70" s="20">
        <f t="shared" si="52"/>
        <v>14842</v>
      </c>
      <c r="AC70" s="22">
        <f t="shared" si="53"/>
        <v>1.4588511717059296</v>
      </c>
      <c r="AD70" s="20">
        <v>26756</v>
      </c>
      <c r="AE70" s="20">
        <f t="shared" si="54"/>
        <v>26756</v>
      </c>
      <c r="AF70" s="22" t="e">
        <f t="shared" si="55"/>
        <v>#DIV/0!</v>
      </c>
      <c r="AG70" s="23">
        <f t="shared" si="56"/>
        <v>74001</v>
      </c>
      <c r="AH70" s="23">
        <f t="shared" si="57"/>
        <v>8783</v>
      </c>
      <c r="AI70" s="24">
        <f t="shared" si="58"/>
        <v>1.1346714097335091</v>
      </c>
      <c r="AJ70" s="20">
        <v>39677</v>
      </c>
      <c r="AK70" s="20">
        <f t="shared" si="59"/>
        <v>3703</v>
      </c>
      <c r="AL70" s="22">
        <f t="shared" si="60"/>
        <v>1.1029354533829989</v>
      </c>
      <c r="AM70" s="20">
        <v>23735.09</v>
      </c>
      <c r="AN70" s="20">
        <f t="shared" si="61"/>
        <v>15430.09</v>
      </c>
      <c r="AO70" s="22">
        <f t="shared" si="62"/>
        <v>2.8579277543648405</v>
      </c>
      <c r="AP70" s="20">
        <v>74560</v>
      </c>
      <c r="AQ70" s="20">
        <f t="shared" si="63"/>
        <v>8573</v>
      </c>
      <c r="AR70" s="22">
        <f t="shared" si="64"/>
        <v>1.1299195296043161</v>
      </c>
      <c r="AS70" s="25">
        <f t="shared" si="65"/>
        <v>211973.09</v>
      </c>
      <c r="AT70" s="25">
        <f t="shared" si="83"/>
        <v>36489.089999999997</v>
      </c>
      <c r="AU70" s="26">
        <f t="shared" si="84"/>
        <v>1.2079339996808827</v>
      </c>
      <c r="AV70" s="20">
        <v>5012</v>
      </c>
      <c r="AW70" s="20">
        <f t="shared" si="66"/>
        <v>-61278</v>
      </c>
      <c r="AX70" s="22">
        <f t="shared" si="67"/>
        <v>7.5607180570221755E-2</v>
      </c>
      <c r="AY70" s="20">
        <v>32594.6</v>
      </c>
      <c r="AZ70" s="20">
        <f t="shared" si="68"/>
        <v>32594.6</v>
      </c>
      <c r="BA70" s="22" t="e">
        <f t="shared" si="69"/>
        <v>#DIV/0!</v>
      </c>
      <c r="BB70" s="20">
        <v>54446</v>
      </c>
      <c r="BC70" s="20">
        <f t="shared" si="70"/>
        <v>28572</v>
      </c>
      <c r="BD70" s="27">
        <f t="shared" si="71"/>
        <v>2.1042745613357039</v>
      </c>
      <c r="BE70" s="25">
        <f t="shared" si="72"/>
        <v>304025.69</v>
      </c>
      <c r="BF70" s="25">
        <f t="shared" si="73"/>
        <v>36377.69</v>
      </c>
      <c r="BG70" s="26">
        <f t="shared" si="74"/>
        <v>1.1359161660090866</v>
      </c>
      <c r="BH70" s="20">
        <v>8636</v>
      </c>
      <c r="BI70" s="20">
        <f t="shared" si="75"/>
        <v>-56362</v>
      </c>
      <c r="BJ70" s="27">
        <f t="shared" si="76"/>
        <v>0.1328656266346657</v>
      </c>
      <c r="BK70" s="20">
        <v>26406</v>
      </c>
      <c r="BL70" s="20">
        <f t="shared" si="77"/>
        <v>26406</v>
      </c>
      <c r="BM70" s="27" t="e">
        <f t="shared" si="78"/>
        <v>#DIV/0!</v>
      </c>
      <c r="BN70" s="20">
        <v>75172</v>
      </c>
      <c r="BO70" s="20">
        <f t="shared" si="79"/>
        <v>8684.0899999999965</v>
      </c>
      <c r="BP70" s="27">
        <f t="shared" si="80"/>
        <v>1.1306115653206725</v>
      </c>
      <c r="BQ70" s="47">
        <f t="shared" si="81"/>
        <v>414239.69</v>
      </c>
      <c r="BR70" s="25">
        <f t="shared" si="85"/>
        <v>15105.77999999997</v>
      </c>
      <c r="BS70" s="42">
        <f t="shared" si="86"/>
        <v>1.0378463959626982</v>
      </c>
      <c r="BT70" s="62">
        <f>BQ70*43/100</f>
        <v>178123.06670000002</v>
      </c>
      <c r="BU70" s="49">
        <f t="shared" si="82"/>
        <v>178123.06670000002</v>
      </c>
      <c r="BV70" s="28">
        <f t="shared" si="87"/>
        <v>18469.502700000012</v>
      </c>
      <c r="BW70" s="31">
        <f t="shared" si="88"/>
        <v>1.1156848756599007</v>
      </c>
    </row>
    <row r="71" spans="1:75" x14ac:dyDescent="0.2">
      <c r="A71" s="19">
        <v>22</v>
      </c>
      <c r="B71" s="34">
        <v>62</v>
      </c>
      <c r="C71" s="19" t="s">
        <v>65</v>
      </c>
      <c r="D71" s="4">
        <v>1012000984</v>
      </c>
      <c r="E71" s="4">
        <v>101201001</v>
      </c>
      <c r="F71" s="4">
        <v>86618101</v>
      </c>
      <c r="G71" s="20">
        <v>40907</v>
      </c>
      <c r="H71" s="20">
        <v>40750</v>
      </c>
      <c r="I71" s="20">
        <v>33658</v>
      </c>
      <c r="J71" s="21">
        <f t="shared" si="45"/>
        <v>115315</v>
      </c>
      <c r="K71" s="28"/>
      <c r="L71" s="20">
        <v>34442</v>
      </c>
      <c r="M71" s="20">
        <v>71790</v>
      </c>
      <c r="N71" s="21">
        <f t="shared" si="46"/>
        <v>221547</v>
      </c>
      <c r="O71" s="20">
        <v>38659</v>
      </c>
      <c r="P71" s="20">
        <v>44994</v>
      </c>
      <c r="Q71" s="20">
        <v>42506</v>
      </c>
      <c r="R71" s="21">
        <f t="shared" si="47"/>
        <v>347706</v>
      </c>
      <c r="S71" s="20">
        <v>43877</v>
      </c>
      <c r="T71" s="20">
        <v>37641</v>
      </c>
      <c r="U71" s="20">
        <v>37052</v>
      </c>
      <c r="V71" s="21">
        <f t="shared" si="48"/>
        <v>466276</v>
      </c>
      <c r="W71" s="28">
        <f t="shared" si="49"/>
        <v>186510.4</v>
      </c>
      <c r="X71" s="20">
        <v>32902</v>
      </c>
      <c r="Y71" s="20">
        <f t="shared" si="50"/>
        <v>-8005</v>
      </c>
      <c r="Z71" s="22">
        <f t="shared" si="51"/>
        <v>0.80431222040237615</v>
      </c>
      <c r="AA71" s="20">
        <v>0</v>
      </c>
      <c r="AB71" s="20">
        <f t="shared" si="52"/>
        <v>-40750</v>
      </c>
      <c r="AC71" s="22">
        <f t="shared" si="53"/>
        <v>0</v>
      </c>
      <c r="AD71" s="20">
        <v>76098</v>
      </c>
      <c r="AE71" s="20">
        <f t="shared" si="54"/>
        <v>42440</v>
      </c>
      <c r="AF71" s="22">
        <f t="shared" si="55"/>
        <v>2.2609186523263416</v>
      </c>
      <c r="AG71" s="23">
        <f t="shared" si="56"/>
        <v>109000</v>
      </c>
      <c r="AH71" s="23">
        <f t="shared" si="57"/>
        <v>-6315</v>
      </c>
      <c r="AI71" s="24">
        <f t="shared" si="58"/>
        <v>0.94523695963231147</v>
      </c>
      <c r="AJ71" s="20">
        <v>34496</v>
      </c>
      <c r="AK71" s="20">
        <f t="shared" si="59"/>
        <v>34496</v>
      </c>
      <c r="AL71" s="22" t="e">
        <f t="shared" si="60"/>
        <v>#DIV/0!</v>
      </c>
      <c r="AM71" s="20">
        <v>0</v>
      </c>
      <c r="AN71" s="20">
        <f t="shared" si="61"/>
        <v>-34442</v>
      </c>
      <c r="AO71" s="22">
        <f t="shared" si="62"/>
        <v>0</v>
      </c>
      <c r="AP71" s="20">
        <v>102006.41</v>
      </c>
      <c r="AQ71" s="20">
        <f t="shared" si="63"/>
        <v>30216.410000000003</v>
      </c>
      <c r="AR71" s="22">
        <f t="shared" si="64"/>
        <v>1.4208999860704834</v>
      </c>
      <c r="AS71" s="25">
        <f t="shared" si="65"/>
        <v>245502.41</v>
      </c>
      <c r="AT71" s="25">
        <f t="shared" si="83"/>
        <v>23955.410000000003</v>
      </c>
      <c r="AU71" s="26">
        <f t="shared" si="84"/>
        <v>1.1081278915986223</v>
      </c>
      <c r="AV71" s="20">
        <v>106891</v>
      </c>
      <c r="AW71" s="20">
        <f t="shared" si="66"/>
        <v>68232</v>
      </c>
      <c r="AX71" s="22">
        <f t="shared" si="67"/>
        <v>2.7649706407304895</v>
      </c>
      <c r="AY71" s="20">
        <v>9438.66</v>
      </c>
      <c r="AZ71" s="20">
        <f t="shared" si="68"/>
        <v>-35555.339999999997</v>
      </c>
      <c r="BA71" s="22">
        <f t="shared" si="69"/>
        <v>0.20977597012935056</v>
      </c>
      <c r="BB71" s="20">
        <v>22966</v>
      </c>
      <c r="BC71" s="20">
        <f t="shared" si="70"/>
        <v>-19540</v>
      </c>
      <c r="BD71" s="27">
        <f t="shared" si="71"/>
        <v>0.5403001929139416</v>
      </c>
      <c r="BE71" s="25">
        <f t="shared" si="72"/>
        <v>384798.07</v>
      </c>
      <c r="BF71" s="25">
        <f t="shared" si="73"/>
        <v>37092.070000000007</v>
      </c>
      <c r="BG71" s="26">
        <f t="shared" si="74"/>
        <v>1.1066765313224391</v>
      </c>
      <c r="BH71" s="20">
        <v>0</v>
      </c>
      <c r="BI71" s="20">
        <f t="shared" si="75"/>
        <v>-43877</v>
      </c>
      <c r="BJ71" s="27">
        <f t="shared" si="76"/>
        <v>0</v>
      </c>
      <c r="BK71" s="20">
        <v>7518</v>
      </c>
      <c r="BL71" s="20">
        <f t="shared" si="77"/>
        <v>-30123</v>
      </c>
      <c r="BM71" s="27">
        <f t="shared" si="78"/>
        <v>0.19972901888897746</v>
      </c>
      <c r="BN71" s="20">
        <v>0</v>
      </c>
      <c r="BO71" s="20">
        <f t="shared" si="79"/>
        <v>-37052</v>
      </c>
      <c r="BP71" s="27">
        <f t="shared" si="80"/>
        <v>0</v>
      </c>
      <c r="BQ71" s="47">
        <f t="shared" si="81"/>
        <v>392316.07</v>
      </c>
      <c r="BR71" s="25">
        <f t="shared" si="85"/>
        <v>-73959.929999999993</v>
      </c>
      <c r="BS71" s="42">
        <f t="shared" si="86"/>
        <v>0.84138164949514882</v>
      </c>
      <c r="BT71" s="62">
        <f>BQ71*43/100</f>
        <v>168695.91010000001</v>
      </c>
      <c r="BU71" s="49">
        <f t="shared" si="82"/>
        <v>168695.91010000001</v>
      </c>
      <c r="BV71" s="28">
        <f t="shared" si="87"/>
        <v>-17814.489899999986</v>
      </c>
      <c r="BW71" s="31">
        <f t="shared" si="88"/>
        <v>0.904485273207285</v>
      </c>
    </row>
    <row r="72" spans="1:75" x14ac:dyDescent="0.2">
      <c r="A72" s="19">
        <v>43</v>
      </c>
      <c r="B72" s="34">
        <v>63</v>
      </c>
      <c r="C72" s="19" t="s">
        <v>97</v>
      </c>
      <c r="D72" s="4" t="s">
        <v>98</v>
      </c>
      <c r="E72" s="4" t="s">
        <v>83</v>
      </c>
      <c r="F72" s="4">
        <v>86618101</v>
      </c>
      <c r="G72" s="20"/>
      <c r="H72" s="20">
        <v>137566</v>
      </c>
      <c r="I72" s="20">
        <v>97294</v>
      </c>
      <c r="J72" s="21">
        <f t="shared" si="45"/>
        <v>234860</v>
      </c>
      <c r="K72" s="28">
        <v>49837</v>
      </c>
      <c r="L72" s="20">
        <v>0</v>
      </c>
      <c r="M72" s="20">
        <v>136318</v>
      </c>
      <c r="N72" s="21">
        <f t="shared" si="46"/>
        <v>421015</v>
      </c>
      <c r="O72" s="20">
        <v>0</v>
      </c>
      <c r="P72" s="20">
        <v>136234</v>
      </c>
      <c r="Q72" s="20">
        <v>0</v>
      </c>
      <c r="R72" s="21">
        <f t="shared" si="47"/>
        <v>557249</v>
      </c>
      <c r="S72" s="20">
        <v>0</v>
      </c>
      <c r="T72" s="20">
        <v>0</v>
      </c>
      <c r="U72" s="20">
        <v>68876</v>
      </c>
      <c r="V72" s="21">
        <f t="shared" si="48"/>
        <v>626125</v>
      </c>
      <c r="W72" s="28">
        <f t="shared" si="49"/>
        <v>250450</v>
      </c>
      <c r="X72" s="20">
        <v>0</v>
      </c>
      <c r="Y72" s="20">
        <f t="shared" si="50"/>
        <v>0</v>
      </c>
      <c r="Z72" s="22" t="e">
        <f t="shared" si="51"/>
        <v>#DIV/0!</v>
      </c>
      <c r="AA72" s="20">
        <v>0</v>
      </c>
      <c r="AB72" s="20">
        <f t="shared" si="52"/>
        <v>-137566</v>
      </c>
      <c r="AC72" s="22">
        <f t="shared" si="53"/>
        <v>0</v>
      </c>
      <c r="AD72" s="20">
        <v>70495</v>
      </c>
      <c r="AE72" s="20">
        <f t="shared" si="54"/>
        <v>-26799</v>
      </c>
      <c r="AF72" s="22">
        <f t="shared" si="55"/>
        <v>0.72455649885912798</v>
      </c>
      <c r="AG72" s="23">
        <f t="shared" si="56"/>
        <v>70495</v>
      </c>
      <c r="AH72" s="23">
        <f t="shared" si="57"/>
        <v>-164365</v>
      </c>
      <c r="AI72" s="24">
        <f t="shared" si="58"/>
        <v>0.30015754066252237</v>
      </c>
      <c r="AJ72" s="20">
        <v>0</v>
      </c>
      <c r="AK72" s="20">
        <f t="shared" si="59"/>
        <v>-49837</v>
      </c>
      <c r="AL72" s="22">
        <f t="shared" si="60"/>
        <v>0</v>
      </c>
      <c r="AM72" s="20">
        <v>0</v>
      </c>
      <c r="AN72" s="20">
        <f t="shared" si="61"/>
        <v>0</v>
      </c>
      <c r="AO72" s="22" t="e">
        <f t="shared" si="62"/>
        <v>#DIV/0!</v>
      </c>
      <c r="AP72" s="20">
        <v>0</v>
      </c>
      <c r="AQ72" s="20">
        <f t="shared" si="63"/>
        <v>-136318</v>
      </c>
      <c r="AR72" s="22">
        <f t="shared" si="64"/>
        <v>0</v>
      </c>
      <c r="AS72" s="25">
        <f t="shared" si="65"/>
        <v>70495</v>
      </c>
      <c r="AT72" s="25">
        <f t="shared" si="83"/>
        <v>-350520</v>
      </c>
      <c r="AU72" s="26">
        <f t="shared" si="84"/>
        <v>0.16744059000273148</v>
      </c>
      <c r="AV72" s="20">
        <v>70680</v>
      </c>
      <c r="AW72" s="20">
        <f t="shared" si="66"/>
        <v>70680</v>
      </c>
      <c r="AX72" s="22" t="e">
        <f t="shared" si="67"/>
        <v>#DIV/0!</v>
      </c>
      <c r="AY72" s="20">
        <v>50040</v>
      </c>
      <c r="AZ72" s="20">
        <f t="shared" si="68"/>
        <v>-86194</v>
      </c>
      <c r="BA72" s="22">
        <f t="shared" si="69"/>
        <v>0.36730918860196426</v>
      </c>
      <c r="BB72" s="20">
        <v>53310</v>
      </c>
      <c r="BC72" s="20">
        <f t="shared" si="70"/>
        <v>53310</v>
      </c>
      <c r="BD72" s="27" t="e">
        <f t="shared" si="71"/>
        <v>#DIV/0!</v>
      </c>
      <c r="BE72" s="25">
        <f t="shared" si="72"/>
        <v>244525</v>
      </c>
      <c r="BF72" s="25">
        <f t="shared" si="73"/>
        <v>-312724</v>
      </c>
      <c r="BG72" s="26">
        <f t="shared" si="74"/>
        <v>0.43880742720040772</v>
      </c>
      <c r="BH72" s="20">
        <v>36863</v>
      </c>
      <c r="BI72" s="20">
        <f t="shared" si="75"/>
        <v>36863</v>
      </c>
      <c r="BJ72" s="27" t="e">
        <f t="shared" si="76"/>
        <v>#DIV/0!</v>
      </c>
      <c r="BK72" s="20">
        <v>46255.51</v>
      </c>
      <c r="BL72" s="20">
        <f t="shared" si="77"/>
        <v>46255.51</v>
      </c>
      <c r="BM72" s="27" t="e">
        <f t="shared" si="78"/>
        <v>#DIV/0!</v>
      </c>
      <c r="BN72" s="20">
        <v>51580</v>
      </c>
      <c r="BO72" s="20">
        <f t="shared" si="79"/>
        <v>-17296</v>
      </c>
      <c r="BP72" s="27">
        <f t="shared" si="80"/>
        <v>0.74888204889947152</v>
      </c>
      <c r="BQ72" s="47">
        <f t="shared" si="81"/>
        <v>379223.51</v>
      </c>
      <c r="BR72" s="25">
        <f t="shared" si="85"/>
        <v>-246901.49</v>
      </c>
      <c r="BS72" s="42">
        <f t="shared" si="86"/>
        <v>0.6056674146536235</v>
      </c>
      <c r="BT72" s="62">
        <f>BQ72*43/100</f>
        <v>163066.10930000001</v>
      </c>
      <c r="BU72" s="49">
        <f t="shared" si="82"/>
        <v>163066.10930000001</v>
      </c>
      <c r="BV72" s="28">
        <f t="shared" si="87"/>
        <v>-87383.890699999989</v>
      </c>
      <c r="BW72" s="31">
        <f t="shared" si="88"/>
        <v>0.65109247075264531</v>
      </c>
    </row>
    <row r="73" spans="1:75" x14ac:dyDescent="0.2">
      <c r="A73" s="19">
        <v>84</v>
      </c>
      <c r="B73" s="34">
        <v>64</v>
      </c>
      <c r="C73" s="19" t="s">
        <v>154</v>
      </c>
      <c r="D73" s="4" t="s">
        <v>155</v>
      </c>
      <c r="E73" s="4" t="s">
        <v>83</v>
      </c>
      <c r="F73" s="4">
        <v>86618450</v>
      </c>
      <c r="G73" s="20">
        <v>11370</v>
      </c>
      <c r="H73" s="20">
        <v>19679</v>
      </c>
      <c r="I73" s="20">
        <v>17778</v>
      </c>
      <c r="J73" s="21">
        <f t="shared" si="45"/>
        <v>48827</v>
      </c>
      <c r="K73" s="28">
        <v>18709</v>
      </c>
      <c r="L73" s="20">
        <v>22103</v>
      </c>
      <c r="M73" s="20">
        <v>37750</v>
      </c>
      <c r="N73" s="21">
        <f t="shared" si="46"/>
        <v>127389</v>
      </c>
      <c r="O73" s="20">
        <v>6320</v>
      </c>
      <c r="P73" s="20">
        <v>8346</v>
      </c>
      <c r="Q73" s="20">
        <v>13057</v>
      </c>
      <c r="R73" s="21">
        <f t="shared" si="47"/>
        <v>155112</v>
      </c>
      <c r="S73" s="20">
        <v>14726</v>
      </c>
      <c r="T73" s="20">
        <v>14690</v>
      </c>
      <c r="U73" s="20">
        <v>18321</v>
      </c>
      <c r="V73" s="21">
        <f t="shared" si="48"/>
        <v>202849</v>
      </c>
      <c r="W73" s="28">
        <f t="shared" si="49"/>
        <v>97367.52</v>
      </c>
      <c r="X73" s="20">
        <v>13335</v>
      </c>
      <c r="Y73" s="20">
        <f t="shared" si="50"/>
        <v>1965</v>
      </c>
      <c r="Z73" s="22">
        <f t="shared" si="51"/>
        <v>1.1728232189973615</v>
      </c>
      <c r="AA73" s="20">
        <v>24285</v>
      </c>
      <c r="AB73" s="20">
        <f t="shared" si="52"/>
        <v>4606</v>
      </c>
      <c r="AC73" s="22">
        <f t="shared" si="53"/>
        <v>1.2340566085675084</v>
      </c>
      <c r="AD73" s="20">
        <v>22927</v>
      </c>
      <c r="AE73" s="20">
        <f t="shared" si="54"/>
        <v>5149</v>
      </c>
      <c r="AF73" s="22">
        <f t="shared" si="55"/>
        <v>1.2896276296546294</v>
      </c>
      <c r="AG73" s="23">
        <f t="shared" si="56"/>
        <v>60547</v>
      </c>
      <c r="AH73" s="23">
        <f t="shared" si="57"/>
        <v>11720</v>
      </c>
      <c r="AI73" s="24">
        <f t="shared" si="58"/>
        <v>1.2400311303172424</v>
      </c>
      <c r="AJ73" s="20">
        <v>26175</v>
      </c>
      <c r="AK73" s="20">
        <f t="shared" si="59"/>
        <v>7466</v>
      </c>
      <c r="AL73" s="22">
        <f t="shared" si="60"/>
        <v>1.3990592762841414</v>
      </c>
      <c r="AM73" s="20">
        <v>41220</v>
      </c>
      <c r="AN73" s="20">
        <f t="shared" si="61"/>
        <v>19117</v>
      </c>
      <c r="AO73" s="22">
        <f t="shared" si="62"/>
        <v>1.8649052164864499</v>
      </c>
      <c r="AP73" s="20">
        <v>28409</v>
      </c>
      <c r="AQ73" s="20">
        <f t="shared" si="63"/>
        <v>-9341</v>
      </c>
      <c r="AR73" s="22">
        <f t="shared" si="64"/>
        <v>0.75255629139072844</v>
      </c>
      <c r="AS73" s="25">
        <f t="shared" si="65"/>
        <v>156351</v>
      </c>
      <c r="AT73" s="25">
        <f t="shared" si="83"/>
        <v>28962</v>
      </c>
      <c r="AU73" s="26">
        <f t="shared" si="84"/>
        <v>1.2273508701693239</v>
      </c>
      <c r="AV73" s="20">
        <v>18574</v>
      </c>
      <c r="AW73" s="20">
        <f t="shared" si="66"/>
        <v>12254</v>
      </c>
      <c r="AX73" s="22">
        <f t="shared" si="67"/>
        <v>2.9389240506329113</v>
      </c>
      <c r="AY73" s="20">
        <v>29846</v>
      </c>
      <c r="AZ73" s="20">
        <f t="shared" si="68"/>
        <v>21500</v>
      </c>
      <c r="BA73" s="22">
        <f t="shared" si="69"/>
        <v>3.5760843517852865</v>
      </c>
      <c r="BB73" s="20">
        <v>27222</v>
      </c>
      <c r="BC73" s="20">
        <f t="shared" si="70"/>
        <v>14165</v>
      </c>
      <c r="BD73" s="27">
        <f t="shared" si="71"/>
        <v>2.0848586964846443</v>
      </c>
      <c r="BE73" s="25">
        <f t="shared" si="72"/>
        <v>231993</v>
      </c>
      <c r="BF73" s="25">
        <f t="shared" si="73"/>
        <v>76881</v>
      </c>
      <c r="BG73" s="26">
        <f t="shared" si="74"/>
        <v>1.4956483057403682</v>
      </c>
      <c r="BH73" s="20">
        <v>16860</v>
      </c>
      <c r="BI73" s="20">
        <f t="shared" si="75"/>
        <v>2134</v>
      </c>
      <c r="BJ73" s="27">
        <f t="shared" si="76"/>
        <v>1.1449137579790847</v>
      </c>
      <c r="BK73" s="20">
        <v>24535</v>
      </c>
      <c r="BL73" s="20">
        <f t="shared" si="77"/>
        <v>9845</v>
      </c>
      <c r="BM73" s="27">
        <f t="shared" si="78"/>
        <v>1.6701837985023826</v>
      </c>
      <c r="BN73" s="20">
        <v>42774.38</v>
      </c>
      <c r="BO73" s="20">
        <f t="shared" si="79"/>
        <v>24453.379999999997</v>
      </c>
      <c r="BP73" s="27">
        <f t="shared" si="80"/>
        <v>2.3347186288958026</v>
      </c>
      <c r="BQ73" s="47">
        <f t="shared" si="81"/>
        <v>316162.38</v>
      </c>
      <c r="BR73" s="25">
        <f t="shared" si="85"/>
        <v>113313.38</v>
      </c>
      <c r="BS73" s="42">
        <f t="shared" si="86"/>
        <v>1.5586095075647404</v>
      </c>
      <c r="BT73" s="42">
        <f>BQ73*51/100</f>
        <v>161242.8138</v>
      </c>
      <c r="BU73" s="49">
        <f t="shared" si="82"/>
        <v>161242.8138</v>
      </c>
      <c r="BV73" s="28">
        <f t="shared" si="87"/>
        <v>63875.293799999999</v>
      </c>
      <c r="BW73" s="31">
        <f t="shared" si="88"/>
        <v>1.6560226017875366</v>
      </c>
    </row>
    <row r="74" spans="1:75" x14ac:dyDescent="0.2">
      <c r="A74" s="19">
        <v>54</v>
      </c>
      <c r="B74" s="34">
        <v>65</v>
      </c>
      <c r="C74" s="19" t="s">
        <v>111</v>
      </c>
      <c r="D74" s="4">
        <v>1012003431</v>
      </c>
      <c r="E74" s="4">
        <v>101201001</v>
      </c>
      <c r="F74" s="4">
        <v>86618101</v>
      </c>
      <c r="G74" s="20">
        <v>22063</v>
      </c>
      <c r="H74" s="20">
        <v>0</v>
      </c>
      <c r="I74" s="20">
        <v>0</v>
      </c>
      <c r="J74" s="21">
        <f t="shared" ref="J74:J96" si="89">G74+H74+I74</f>
        <v>22063</v>
      </c>
      <c r="K74" s="28">
        <v>0</v>
      </c>
      <c r="L74" s="20">
        <v>0</v>
      </c>
      <c r="M74" s="20">
        <v>0</v>
      </c>
      <c r="N74" s="21">
        <f t="shared" ref="N74:N96" si="90">J74+K74+L74+M74</f>
        <v>22063</v>
      </c>
      <c r="O74" s="20">
        <v>0</v>
      </c>
      <c r="P74" s="20">
        <v>0</v>
      </c>
      <c r="Q74" s="20">
        <v>0</v>
      </c>
      <c r="R74" s="21">
        <f t="shared" ref="R74:R96" si="91">N74+O74+P74+Q74</f>
        <v>22063</v>
      </c>
      <c r="S74" s="20">
        <v>0</v>
      </c>
      <c r="T74" s="20">
        <v>0</v>
      </c>
      <c r="U74" s="20">
        <v>341666</v>
      </c>
      <c r="V74" s="21">
        <f t="shared" ref="V74:V96" si="92">R74+S74+T74+U74</f>
        <v>363729</v>
      </c>
      <c r="W74" s="28">
        <f t="shared" ref="W74:W96" si="93">IF(F74=86618101,V74*40/100,V74*48/100)</f>
        <v>145491.6</v>
      </c>
      <c r="X74" s="20">
        <v>20578</v>
      </c>
      <c r="Y74" s="20">
        <f t="shared" ref="Y74:Y96" si="94">X74-G74</f>
        <v>-1485</v>
      </c>
      <c r="Z74" s="22">
        <f t="shared" ref="Z74:Z96" si="95">X74/G74</f>
        <v>0.9326927435072293</v>
      </c>
      <c r="AA74" s="20">
        <v>0</v>
      </c>
      <c r="AB74" s="20">
        <f t="shared" ref="AB74:AB96" si="96">AA74-H74</f>
        <v>0</v>
      </c>
      <c r="AC74" s="22" t="e">
        <f t="shared" ref="AC74:AC96" si="97">AA74/H74</f>
        <v>#DIV/0!</v>
      </c>
      <c r="AD74" s="20">
        <v>0</v>
      </c>
      <c r="AE74" s="20">
        <f t="shared" ref="AE74:AE96" si="98">AD74-I74</f>
        <v>0</v>
      </c>
      <c r="AF74" s="22" t="e">
        <f t="shared" ref="AF74:AF96" si="99">AD74/I74</f>
        <v>#DIV/0!</v>
      </c>
      <c r="AG74" s="23">
        <f t="shared" ref="AG74:AG96" si="100">X74+AA74+AD74</f>
        <v>20578</v>
      </c>
      <c r="AH74" s="23">
        <f t="shared" ref="AH74:AH96" si="101">AG74-J74</f>
        <v>-1485</v>
      </c>
      <c r="AI74" s="24">
        <f t="shared" ref="AI74:AI96" si="102">AG74/J74</f>
        <v>0.9326927435072293</v>
      </c>
      <c r="AJ74" s="20">
        <v>88605</v>
      </c>
      <c r="AK74" s="20">
        <f t="shared" ref="AK74:AK96" si="103">AJ74-K74</f>
        <v>88605</v>
      </c>
      <c r="AL74" s="22" t="e">
        <f t="shared" ref="AL74:AL96" si="104">AJ74/K74</f>
        <v>#DIV/0!</v>
      </c>
      <c r="AM74" s="20">
        <v>0</v>
      </c>
      <c r="AN74" s="20">
        <f t="shared" ref="AN74:AN96" si="105">AM74-L74</f>
        <v>0</v>
      </c>
      <c r="AO74" s="22" t="e">
        <f t="shared" ref="AO74:AO96" si="106">AM74/L74</f>
        <v>#DIV/0!</v>
      </c>
      <c r="AP74" s="20">
        <v>0</v>
      </c>
      <c r="AQ74" s="20">
        <f t="shared" ref="AQ74:AQ96" si="107">AP74-M74</f>
        <v>0</v>
      </c>
      <c r="AR74" s="22" t="e">
        <f t="shared" ref="AR74:AR96" si="108">AP74/M74</f>
        <v>#DIV/0!</v>
      </c>
      <c r="AS74" s="25">
        <f t="shared" ref="AS74:AS96" si="109">AG74+AJ74+AM74+AP74</f>
        <v>109183</v>
      </c>
      <c r="AT74" s="25">
        <f t="shared" si="83"/>
        <v>87120</v>
      </c>
      <c r="AU74" s="26">
        <f t="shared" si="84"/>
        <v>4.9486923809092147</v>
      </c>
      <c r="AV74" s="20">
        <v>91323.34</v>
      </c>
      <c r="AW74" s="20">
        <f t="shared" ref="AW74:AW96" si="110">AV74-O74</f>
        <v>91323.34</v>
      </c>
      <c r="AX74" s="22" t="e">
        <f t="shared" ref="AX74:AX96" si="111">AV74/O74</f>
        <v>#DIV/0!</v>
      </c>
      <c r="AY74" s="20">
        <v>0</v>
      </c>
      <c r="AZ74" s="20">
        <f t="shared" ref="AZ74:AZ96" si="112">AY74-P74</f>
        <v>0</v>
      </c>
      <c r="BA74" s="22" t="e">
        <f t="shared" ref="BA74:BA96" si="113">AY74/P74</f>
        <v>#DIV/0!</v>
      </c>
      <c r="BB74" s="20">
        <v>0</v>
      </c>
      <c r="BC74" s="20">
        <f t="shared" ref="BC74:BC96" si="114">BB74-Q74</f>
        <v>0</v>
      </c>
      <c r="BD74" s="27" t="e">
        <f t="shared" ref="BD74:BD96" si="115">BB74/Q74</f>
        <v>#DIV/0!</v>
      </c>
      <c r="BE74" s="25">
        <f t="shared" ref="BE74:BE96" si="116">AS74+AV74+AY74+BB74</f>
        <v>200506.34</v>
      </c>
      <c r="BF74" s="25">
        <f t="shared" ref="BF74:BF96" si="117">BE74-R74</f>
        <v>178443.34</v>
      </c>
      <c r="BG74" s="26">
        <f t="shared" ref="BG74:BG96" si="118">BE74/R74</f>
        <v>9.0879001042469287</v>
      </c>
      <c r="BH74" s="20">
        <v>88995</v>
      </c>
      <c r="BI74" s="20">
        <f t="shared" ref="BI74:BI96" si="119">BH74-S74</f>
        <v>88995</v>
      </c>
      <c r="BJ74" s="27" t="e">
        <f t="shared" ref="BJ74:BJ96" si="120">BH74/S74</f>
        <v>#DIV/0!</v>
      </c>
      <c r="BK74" s="20">
        <v>0</v>
      </c>
      <c r="BL74" s="20">
        <f t="shared" ref="BL74:BL96" si="121">BK74-T74</f>
        <v>0</v>
      </c>
      <c r="BM74" s="27" t="e">
        <f t="shared" ref="BM74:BM96" si="122">BK74/T74</f>
        <v>#DIV/0!</v>
      </c>
      <c r="BN74" s="20">
        <v>67530</v>
      </c>
      <c r="BO74" s="20">
        <f t="shared" ref="BO74:BO96" si="123">BN74-U74</f>
        <v>-274136</v>
      </c>
      <c r="BP74" s="27">
        <f t="shared" ref="BP74:BP96" si="124">BN74/U74</f>
        <v>0.19764916614471442</v>
      </c>
      <c r="BQ74" s="47">
        <f t="shared" ref="BQ74:BQ96" si="125">BE74+BH74+BK74+BN74</f>
        <v>357031.33999999997</v>
      </c>
      <c r="BR74" s="25">
        <f t="shared" si="85"/>
        <v>-6697.6600000000326</v>
      </c>
      <c r="BS74" s="42">
        <f t="shared" si="86"/>
        <v>0.98158612593441807</v>
      </c>
      <c r="BT74" s="62">
        <f>BQ74*43/100</f>
        <v>153523.4762</v>
      </c>
      <c r="BU74" s="49">
        <f t="shared" ref="BU74:BU96" si="126">IF(F74=86618101,BQ74*43/100,BQ74*51/100)</f>
        <v>153523.4762</v>
      </c>
      <c r="BV74" s="28">
        <f t="shared" si="87"/>
        <v>8031.8761999999988</v>
      </c>
      <c r="BW74" s="31">
        <f t="shared" si="88"/>
        <v>1.0552050853794996</v>
      </c>
    </row>
    <row r="75" spans="1:75" x14ac:dyDescent="0.2">
      <c r="A75" s="19">
        <v>67</v>
      </c>
      <c r="B75" s="34">
        <v>66</v>
      </c>
      <c r="C75" s="19" t="s">
        <v>127</v>
      </c>
      <c r="D75" s="4">
        <v>1012007813</v>
      </c>
      <c r="E75" s="4">
        <v>101201001</v>
      </c>
      <c r="F75" s="4">
        <v>86618411</v>
      </c>
      <c r="G75" s="20">
        <v>33494</v>
      </c>
      <c r="H75" s="20"/>
      <c r="I75" s="20"/>
      <c r="J75" s="21">
        <f t="shared" si="89"/>
        <v>33494</v>
      </c>
      <c r="K75" s="28">
        <v>4681</v>
      </c>
      <c r="L75" s="20">
        <v>0</v>
      </c>
      <c r="M75" s="20">
        <v>48464</v>
      </c>
      <c r="N75" s="21">
        <f t="shared" si="90"/>
        <v>86639</v>
      </c>
      <c r="O75" s="20">
        <v>25606</v>
      </c>
      <c r="P75" s="20">
        <v>24636</v>
      </c>
      <c r="Q75" s="20">
        <v>24629</v>
      </c>
      <c r="R75" s="21">
        <f t="shared" si="91"/>
        <v>161510</v>
      </c>
      <c r="S75" s="20">
        <v>24965</v>
      </c>
      <c r="T75" s="20">
        <v>24027</v>
      </c>
      <c r="U75" s="20">
        <v>25303</v>
      </c>
      <c r="V75" s="21">
        <f t="shared" si="92"/>
        <v>235805</v>
      </c>
      <c r="W75" s="28">
        <f t="shared" si="93"/>
        <v>113186.4</v>
      </c>
      <c r="X75" s="20">
        <v>26774</v>
      </c>
      <c r="Y75" s="20">
        <f t="shared" si="94"/>
        <v>-6720</v>
      </c>
      <c r="Z75" s="22">
        <f t="shared" si="95"/>
        <v>0.79936705081507131</v>
      </c>
      <c r="AA75" s="20">
        <v>20070</v>
      </c>
      <c r="AB75" s="20">
        <f t="shared" si="96"/>
        <v>20070</v>
      </c>
      <c r="AC75" s="22" t="e">
        <f t="shared" si="97"/>
        <v>#DIV/0!</v>
      </c>
      <c r="AD75" s="20">
        <v>21082</v>
      </c>
      <c r="AE75" s="20">
        <f t="shared" si="98"/>
        <v>21082</v>
      </c>
      <c r="AF75" s="22" t="e">
        <f t="shared" si="99"/>
        <v>#DIV/0!</v>
      </c>
      <c r="AG75" s="23">
        <f t="shared" si="100"/>
        <v>67926</v>
      </c>
      <c r="AH75" s="23">
        <f t="shared" si="101"/>
        <v>34432</v>
      </c>
      <c r="AI75" s="24">
        <f t="shared" si="102"/>
        <v>2.0280050158237297</v>
      </c>
      <c r="AJ75" s="20">
        <v>34598</v>
      </c>
      <c r="AK75" s="20">
        <f t="shared" si="103"/>
        <v>29917</v>
      </c>
      <c r="AL75" s="22">
        <f t="shared" si="104"/>
        <v>7.3911557359538564</v>
      </c>
      <c r="AM75" s="20">
        <v>24600</v>
      </c>
      <c r="AN75" s="20">
        <f t="shared" si="105"/>
        <v>24600</v>
      </c>
      <c r="AO75" s="22" t="e">
        <f t="shared" si="106"/>
        <v>#DIV/0!</v>
      </c>
      <c r="AP75" s="20">
        <v>22131</v>
      </c>
      <c r="AQ75" s="20">
        <f t="shared" si="107"/>
        <v>-26333</v>
      </c>
      <c r="AR75" s="22">
        <f t="shared" si="108"/>
        <v>0.45664823374050839</v>
      </c>
      <c r="AS75" s="25">
        <f t="shared" si="109"/>
        <v>149255</v>
      </c>
      <c r="AT75" s="25">
        <f t="shared" si="83"/>
        <v>62616</v>
      </c>
      <c r="AU75" s="26">
        <f t="shared" si="84"/>
        <v>1.7227230231189188</v>
      </c>
      <c r="AV75" s="20">
        <v>24155</v>
      </c>
      <c r="AW75" s="20">
        <f t="shared" si="110"/>
        <v>-1451</v>
      </c>
      <c r="AX75" s="22">
        <f t="shared" si="111"/>
        <v>0.94333359368897918</v>
      </c>
      <c r="AY75" s="20">
        <v>27515</v>
      </c>
      <c r="AZ75" s="20">
        <f t="shared" si="112"/>
        <v>2879</v>
      </c>
      <c r="BA75" s="22">
        <f t="shared" si="113"/>
        <v>1.1168615034908265</v>
      </c>
      <c r="BB75" s="20">
        <v>25199</v>
      </c>
      <c r="BC75" s="20">
        <f t="shared" si="114"/>
        <v>570</v>
      </c>
      <c r="BD75" s="27">
        <f t="shared" si="115"/>
        <v>1.0231434487798936</v>
      </c>
      <c r="BE75" s="25">
        <f t="shared" si="116"/>
        <v>226124</v>
      </c>
      <c r="BF75" s="25">
        <f t="shared" si="117"/>
        <v>64614</v>
      </c>
      <c r="BG75" s="26">
        <f t="shared" si="118"/>
        <v>1.4000619156708562</v>
      </c>
      <c r="BH75" s="20">
        <v>25212.66</v>
      </c>
      <c r="BI75" s="20">
        <f t="shared" si="119"/>
        <v>247.65999999999985</v>
      </c>
      <c r="BJ75" s="27">
        <f t="shared" si="120"/>
        <v>1.0099202884037652</v>
      </c>
      <c r="BK75" s="20">
        <v>19938</v>
      </c>
      <c r="BL75" s="20">
        <f t="shared" si="121"/>
        <v>-4089</v>
      </c>
      <c r="BM75" s="27">
        <f t="shared" si="122"/>
        <v>0.82981645648645275</v>
      </c>
      <c r="BN75" s="20">
        <v>29120</v>
      </c>
      <c r="BO75" s="20">
        <f t="shared" si="123"/>
        <v>3817</v>
      </c>
      <c r="BP75" s="27">
        <f t="shared" si="124"/>
        <v>1.15085167766668</v>
      </c>
      <c r="BQ75" s="47">
        <f t="shared" si="125"/>
        <v>300394.66000000003</v>
      </c>
      <c r="BR75" s="25">
        <f t="shared" si="85"/>
        <v>64589.660000000033</v>
      </c>
      <c r="BS75" s="42">
        <f t="shared" si="86"/>
        <v>1.2739113250355167</v>
      </c>
      <c r="BT75" s="42">
        <f>BQ75*51/100</f>
        <v>153201.27660000001</v>
      </c>
      <c r="BU75" s="49">
        <f t="shared" si="126"/>
        <v>153201.27660000001</v>
      </c>
      <c r="BV75" s="28">
        <f t="shared" si="87"/>
        <v>40014.876600000018</v>
      </c>
      <c r="BW75" s="31">
        <f t="shared" si="88"/>
        <v>1.3535307828502365</v>
      </c>
    </row>
    <row r="76" spans="1:75" x14ac:dyDescent="0.2">
      <c r="A76" s="19">
        <v>61</v>
      </c>
      <c r="B76" s="34">
        <v>67</v>
      </c>
      <c r="C76" s="19" t="s">
        <v>117</v>
      </c>
      <c r="D76" s="4">
        <v>1012007771</v>
      </c>
      <c r="E76" s="4"/>
      <c r="F76" s="4">
        <v>86618411</v>
      </c>
      <c r="G76" s="20"/>
      <c r="H76" s="20">
        <v>18419</v>
      </c>
      <c r="I76" s="20">
        <v>37881</v>
      </c>
      <c r="J76" s="21">
        <f t="shared" si="89"/>
        <v>56300</v>
      </c>
      <c r="K76" s="28">
        <v>20047</v>
      </c>
      <c r="L76" s="20">
        <v>17395</v>
      </c>
      <c r="M76" s="20">
        <v>18871</v>
      </c>
      <c r="N76" s="21">
        <f t="shared" si="90"/>
        <v>112613</v>
      </c>
      <c r="O76" s="20">
        <v>31827</v>
      </c>
      <c r="P76" s="20">
        <v>0</v>
      </c>
      <c r="Q76" s="20">
        <v>38617</v>
      </c>
      <c r="R76" s="21">
        <f t="shared" si="91"/>
        <v>183057</v>
      </c>
      <c r="S76" s="20">
        <v>16609</v>
      </c>
      <c r="T76" s="20">
        <v>19731</v>
      </c>
      <c r="U76" s="20">
        <v>33310</v>
      </c>
      <c r="V76" s="21">
        <f t="shared" si="92"/>
        <v>252707</v>
      </c>
      <c r="W76" s="28">
        <f t="shared" si="93"/>
        <v>121299.36</v>
      </c>
      <c r="X76" s="20">
        <v>0</v>
      </c>
      <c r="Y76" s="20">
        <f t="shared" si="94"/>
        <v>0</v>
      </c>
      <c r="Z76" s="22" t="e">
        <f t="shared" si="95"/>
        <v>#DIV/0!</v>
      </c>
      <c r="AA76" s="20">
        <v>21695</v>
      </c>
      <c r="AB76" s="20">
        <f t="shared" si="96"/>
        <v>3276</v>
      </c>
      <c r="AC76" s="22">
        <f t="shared" si="97"/>
        <v>1.1778598186655085</v>
      </c>
      <c r="AD76" s="20">
        <v>47119</v>
      </c>
      <c r="AE76" s="20">
        <f t="shared" si="98"/>
        <v>9238</v>
      </c>
      <c r="AF76" s="22">
        <f t="shared" si="99"/>
        <v>1.2438689580528497</v>
      </c>
      <c r="AG76" s="23">
        <f t="shared" si="100"/>
        <v>68814</v>
      </c>
      <c r="AH76" s="23">
        <f t="shared" si="101"/>
        <v>12514</v>
      </c>
      <c r="AI76" s="24">
        <f t="shared" si="102"/>
        <v>1.2222735346358793</v>
      </c>
      <c r="AJ76" s="20">
        <v>21168</v>
      </c>
      <c r="AK76" s="20">
        <f t="shared" si="103"/>
        <v>1121</v>
      </c>
      <c r="AL76" s="22">
        <f t="shared" si="104"/>
        <v>1.0559185913104205</v>
      </c>
      <c r="AM76" s="20">
        <v>21292</v>
      </c>
      <c r="AN76" s="20">
        <f t="shared" si="105"/>
        <v>3897</v>
      </c>
      <c r="AO76" s="22">
        <f t="shared" si="106"/>
        <v>1.2240298936476</v>
      </c>
      <c r="AP76" s="20">
        <v>35050</v>
      </c>
      <c r="AQ76" s="20">
        <f t="shared" si="107"/>
        <v>16179</v>
      </c>
      <c r="AR76" s="22">
        <f t="shared" si="108"/>
        <v>1.8573472523978591</v>
      </c>
      <c r="AS76" s="25">
        <f t="shared" si="109"/>
        <v>146324</v>
      </c>
      <c r="AT76" s="25">
        <f t="shared" si="83"/>
        <v>33711</v>
      </c>
      <c r="AU76" s="26">
        <f t="shared" si="84"/>
        <v>1.2993526502268833</v>
      </c>
      <c r="AV76" s="20">
        <v>0</v>
      </c>
      <c r="AW76" s="20">
        <f t="shared" si="110"/>
        <v>-31827</v>
      </c>
      <c r="AX76" s="22">
        <f t="shared" si="111"/>
        <v>0</v>
      </c>
      <c r="AY76" s="20">
        <v>24389</v>
      </c>
      <c r="AZ76" s="20">
        <f t="shared" si="112"/>
        <v>24389</v>
      </c>
      <c r="BA76" s="22" t="e">
        <f t="shared" si="113"/>
        <v>#DIV/0!</v>
      </c>
      <c r="BB76" s="20">
        <v>46772</v>
      </c>
      <c r="BC76" s="20">
        <f t="shared" si="114"/>
        <v>8155</v>
      </c>
      <c r="BD76" s="27">
        <f t="shared" si="115"/>
        <v>1.2111764248905923</v>
      </c>
      <c r="BE76" s="25">
        <f t="shared" si="116"/>
        <v>217485</v>
      </c>
      <c r="BF76" s="25">
        <f t="shared" si="117"/>
        <v>34428</v>
      </c>
      <c r="BG76" s="26">
        <f t="shared" si="118"/>
        <v>1.1880725675609236</v>
      </c>
      <c r="BH76" s="20">
        <v>675</v>
      </c>
      <c r="BI76" s="20">
        <f t="shared" si="119"/>
        <v>-15934</v>
      </c>
      <c r="BJ76" s="27">
        <f t="shared" si="120"/>
        <v>4.0640616533204887E-2</v>
      </c>
      <c r="BK76" s="20">
        <v>41304</v>
      </c>
      <c r="BL76" s="20">
        <f t="shared" si="121"/>
        <v>21573</v>
      </c>
      <c r="BM76" s="27">
        <f t="shared" si="122"/>
        <v>2.0933556332674472</v>
      </c>
      <c r="BN76" s="20">
        <v>36991</v>
      </c>
      <c r="BO76" s="20">
        <f t="shared" si="123"/>
        <v>3681</v>
      </c>
      <c r="BP76" s="27">
        <f t="shared" si="124"/>
        <v>1.110507355148604</v>
      </c>
      <c r="BQ76" s="47">
        <f t="shared" si="125"/>
        <v>296455</v>
      </c>
      <c r="BR76" s="25">
        <f t="shared" si="85"/>
        <v>43748</v>
      </c>
      <c r="BS76" s="42">
        <f t="shared" si="86"/>
        <v>1.1731174838844987</v>
      </c>
      <c r="BT76" s="42">
        <f>BQ76*51/100</f>
        <v>151192.04999999999</v>
      </c>
      <c r="BU76" s="49">
        <f t="shared" si="126"/>
        <v>151192.04999999999</v>
      </c>
      <c r="BV76" s="28">
        <f t="shared" si="87"/>
        <v>29892.689999999988</v>
      </c>
      <c r="BW76" s="31">
        <f t="shared" si="88"/>
        <v>1.2464373266272797</v>
      </c>
    </row>
    <row r="77" spans="1:75" x14ac:dyDescent="0.2">
      <c r="A77" s="19">
        <v>25</v>
      </c>
      <c r="B77" s="34">
        <v>68</v>
      </c>
      <c r="C77" s="19" t="s">
        <v>68</v>
      </c>
      <c r="D77" s="4">
        <v>1012010277</v>
      </c>
      <c r="E77" s="4">
        <v>101201001</v>
      </c>
      <c r="F77" s="4">
        <v>86618101</v>
      </c>
      <c r="G77" s="20">
        <v>40270</v>
      </c>
      <c r="H77" s="20">
        <v>30350</v>
      </c>
      <c r="I77" s="20">
        <v>30261</v>
      </c>
      <c r="J77" s="21">
        <f t="shared" si="89"/>
        <v>100881</v>
      </c>
      <c r="K77" s="28">
        <v>23354</v>
      </c>
      <c r="L77" s="20">
        <v>26900</v>
      </c>
      <c r="M77" s="20">
        <v>27635</v>
      </c>
      <c r="N77" s="21">
        <f t="shared" si="90"/>
        <v>178770</v>
      </c>
      <c r="O77" s="20">
        <v>26776</v>
      </c>
      <c r="P77" s="20">
        <v>24122</v>
      </c>
      <c r="Q77" s="20">
        <v>27358</v>
      </c>
      <c r="R77" s="21">
        <f t="shared" si="91"/>
        <v>257026</v>
      </c>
      <c r="S77" s="20">
        <v>24575</v>
      </c>
      <c r="T77" s="20">
        <v>22537</v>
      </c>
      <c r="U77" s="20">
        <v>27282</v>
      </c>
      <c r="V77" s="21">
        <f t="shared" si="92"/>
        <v>331420</v>
      </c>
      <c r="W77" s="28">
        <f t="shared" si="93"/>
        <v>132568</v>
      </c>
      <c r="X77" s="20">
        <v>25884</v>
      </c>
      <c r="Y77" s="20">
        <f t="shared" si="94"/>
        <v>-14386</v>
      </c>
      <c r="Z77" s="22">
        <f t="shared" si="95"/>
        <v>0.64276136081450208</v>
      </c>
      <c r="AA77" s="20">
        <v>27459</v>
      </c>
      <c r="AB77" s="20">
        <f t="shared" si="96"/>
        <v>-2891</v>
      </c>
      <c r="AC77" s="22">
        <f t="shared" si="97"/>
        <v>0.90474464579901148</v>
      </c>
      <c r="AD77" s="20">
        <v>26051</v>
      </c>
      <c r="AE77" s="20">
        <f t="shared" si="98"/>
        <v>-4210</v>
      </c>
      <c r="AF77" s="22">
        <f t="shared" si="99"/>
        <v>0.86087703644955549</v>
      </c>
      <c r="AG77" s="23">
        <f t="shared" si="100"/>
        <v>79394</v>
      </c>
      <c r="AH77" s="23">
        <f t="shared" si="101"/>
        <v>-21487</v>
      </c>
      <c r="AI77" s="24">
        <f t="shared" si="102"/>
        <v>0.78700647297310689</v>
      </c>
      <c r="AJ77" s="20">
        <v>26700</v>
      </c>
      <c r="AK77" s="20">
        <f t="shared" si="103"/>
        <v>3346</v>
      </c>
      <c r="AL77" s="22">
        <f t="shared" si="104"/>
        <v>1.1432731009677144</v>
      </c>
      <c r="AM77" s="20">
        <v>26763</v>
      </c>
      <c r="AN77" s="20">
        <f t="shared" si="105"/>
        <v>-137</v>
      </c>
      <c r="AO77" s="22">
        <f t="shared" si="106"/>
        <v>0.99490706319702604</v>
      </c>
      <c r="AP77" s="20">
        <v>26279</v>
      </c>
      <c r="AQ77" s="20">
        <f t="shared" si="107"/>
        <v>-1356</v>
      </c>
      <c r="AR77" s="22">
        <f t="shared" si="108"/>
        <v>0.95093178939750311</v>
      </c>
      <c r="AS77" s="25">
        <f t="shared" si="109"/>
        <v>159136</v>
      </c>
      <c r="AT77" s="25">
        <f t="shared" si="83"/>
        <v>-19634</v>
      </c>
      <c r="AU77" s="26">
        <f t="shared" si="84"/>
        <v>0.89017172903731057</v>
      </c>
      <c r="AV77" s="20">
        <v>25525</v>
      </c>
      <c r="AW77" s="20">
        <f t="shared" si="110"/>
        <v>-1251</v>
      </c>
      <c r="AX77" s="22">
        <f t="shared" si="111"/>
        <v>0.9532790558709292</v>
      </c>
      <c r="AY77" s="20">
        <v>25622</v>
      </c>
      <c r="AZ77" s="20">
        <f t="shared" si="112"/>
        <v>1500</v>
      </c>
      <c r="BA77" s="22">
        <f t="shared" si="113"/>
        <v>1.0621838985158776</v>
      </c>
      <c r="BB77" s="20">
        <v>27642</v>
      </c>
      <c r="BC77" s="20">
        <f t="shared" si="114"/>
        <v>284</v>
      </c>
      <c r="BD77" s="27">
        <f t="shared" si="115"/>
        <v>1.0103808757950143</v>
      </c>
      <c r="BE77" s="25">
        <f t="shared" si="116"/>
        <v>237925</v>
      </c>
      <c r="BF77" s="25">
        <f t="shared" si="117"/>
        <v>-19101</v>
      </c>
      <c r="BG77" s="26">
        <f t="shared" si="118"/>
        <v>0.92568456109498654</v>
      </c>
      <c r="BH77" s="20">
        <v>24635</v>
      </c>
      <c r="BI77" s="20">
        <f t="shared" si="119"/>
        <v>60</v>
      </c>
      <c r="BJ77" s="27">
        <f t="shared" si="120"/>
        <v>1.002441505595117</v>
      </c>
      <c r="BK77" s="20">
        <v>25157</v>
      </c>
      <c r="BL77" s="20">
        <f t="shared" si="121"/>
        <v>2620</v>
      </c>
      <c r="BM77" s="27">
        <f t="shared" si="122"/>
        <v>1.1162532723965035</v>
      </c>
      <c r="BN77" s="20">
        <v>25953</v>
      </c>
      <c r="BO77" s="20">
        <f t="shared" si="123"/>
        <v>-1329</v>
      </c>
      <c r="BP77" s="27">
        <f t="shared" si="124"/>
        <v>0.95128656256872668</v>
      </c>
      <c r="BQ77" s="47">
        <f t="shared" si="125"/>
        <v>313670</v>
      </c>
      <c r="BR77" s="25">
        <f t="shared" si="85"/>
        <v>-17750</v>
      </c>
      <c r="BS77" s="42">
        <f t="shared" si="86"/>
        <v>0.94644258041156237</v>
      </c>
      <c r="BT77" s="62">
        <f>BQ77*43/100</f>
        <v>134878.1</v>
      </c>
      <c r="BU77" s="49">
        <f t="shared" si="126"/>
        <v>134878.1</v>
      </c>
      <c r="BV77" s="28">
        <f t="shared" si="87"/>
        <v>2310.1000000000058</v>
      </c>
      <c r="BW77" s="31">
        <f t="shared" si="88"/>
        <v>1.0174257739424295</v>
      </c>
    </row>
    <row r="78" spans="1:75" x14ac:dyDescent="0.2">
      <c r="A78" s="19">
        <v>79</v>
      </c>
      <c r="B78" s="34">
        <v>69</v>
      </c>
      <c r="C78" s="19" t="s">
        <v>147</v>
      </c>
      <c r="D78" s="4">
        <v>1012007789</v>
      </c>
      <c r="E78" s="4">
        <v>101201001</v>
      </c>
      <c r="F78" s="4">
        <v>86618433</v>
      </c>
      <c r="G78" s="20">
        <v>16840</v>
      </c>
      <c r="H78" s="20">
        <v>19609</v>
      </c>
      <c r="I78" s="20">
        <v>20732</v>
      </c>
      <c r="J78" s="21">
        <f t="shared" si="89"/>
        <v>57181</v>
      </c>
      <c r="K78" s="28">
        <v>24718</v>
      </c>
      <c r="L78" s="20">
        <v>13183</v>
      </c>
      <c r="M78" s="20">
        <v>22149</v>
      </c>
      <c r="N78" s="21">
        <f t="shared" si="90"/>
        <v>117231</v>
      </c>
      <c r="O78" s="20">
        <v>20112</v>
      </c>
      <c r="P78" s="20">
        <v>20961</v>
      </c>
      <c r="Q78" s="20">
        <v>23706</v>
      </c>
      <c r="R78" s="21">
        <f t="shared" si="91"/>
        <v>182010</v>
      </c>
      <c r="S78" s="20">
        <v>18554</v>
      </c>
      <c r="T78" s="20">
        <v>33597</v>
      </c>
      <c r="U78" s="20">
        <v>34143</v>
      </c>
      <c r="V78" s="21">
        <f t="shared" si="92"/>
        <v>268304</v>
      </c>
      <c r="W78" s="28">
        <f t="shared" si="93"/>
        <v>128785.92</v>
      </c>
      <c r="X78" s="20"/>
      <c r="Y78" s="20">
        <f t="shared" si="94"/>
        <v>-16840</v>
      </c>
      <c r="Z78" s="22">
        <f t="shared" si="95"/>
        <v>0</v>
      </c>
      <c r="AA78" s="20">
        <v>41171</v>
      </c>
      <c r="AB78" s="20">
        <f t="shared" si="96"/>
        <v>21562</v>
      </c>
      <c r="AC78" s="22">
        <f t="shared" si="97"/>
        <v>2.0995971237696978</v>
      </c>
      <c r="AD78" s="20">
        <v>19451</v>
      </c>
      <c r="AE78" s="20">
        <f t="shared" si="98"/>
        <v>-1281</v>
      </c>
      <c r="AF78" s="22">
        <f t="shared" si="99"/>
        <v>0.93821146054408644</v>
      </c>
      <c r="AG78" s="23">
        <f t="shared" si="100"/>
        <v>60622</v>
      </c>
      <c r="AH78" s="23">
        <f t="shared" si="101"/>
        <v>3441</v>
      </c>
      <c r="AI78" s="24">
        <f t="shared" si="102"/>
        <v>1.0601773316311363</v>
      </c>
      <c r="AJ78" s="20">
        <v>18106</v>
      </c>
      <c r="AK78" s="20">
        <f t="shared" si="103"/>
        <v>-6612</v>
      </c>
      <c r="AL78" s="22">
        <f t="shared" si="104"/>
        <v>0.73250262966259405</v>
      </c>
      <c r="AM78" s="20">
        <v>17270</v>
      </c>
      <c r="AN78" s="20">
        <f t="shared" si="105"/>
        <v>4087</v>
      </c>
      <c r="AO78" s="22">
        <f t="shared" si="106"/>
        <v>1.3100204809224001</v>
      </c>
      <c r="AP78" s="20">
        <v>21142</v>
      </c>
      <c r="AQ78" s="20">
        <f t="shared" si="107"/>
        <v>-1007</v>
      </c>
      <c r="AR78" s="22">
        <f t="shared" si="108"/>
        <v>0.95453519346245885</v>
      </c>
      <c r="AS78" s="25">
        <f t="shared" si="109"/>
        <v>117140</v>
      </c>
      <c r="AT78" s="25">
        <f t="shared" ref="AT78:AT92" si="127">AS78-N78</f>
        <v>-91</v>
      </c>
      <c r="AU78" s="26">
        <f t="shared" ref="AU78:AU96" si="128">AS78/N78</f>
        <v>0.99922375480888159</v>
      </c>
      <c r="AV78" s="20">
        <v>23186</v>
      </c>
      <c r="AW78" s="20">
        <f t="shared" si="110"/>
        <v>3074</v>
      </c>
      <c r="AX78" s="22">
        <f t="shared" si="111"/>
        <v>1.1528440731901353</v>
      </c>
      <c r="AY78" s="20">
        <v>17703</v>
      </c>
      <c r="AZ78" s="20">
        <f t="shared" si="112"/>
        <v>-3258</v>
      </c>
      <c r="BA78" s="22">
        <f t="shared" si="113"/>
        <v>0.84456848432803777</v>
      </c>
      <c r="BB78" s="20">
        <v>19561.72</v>
      </c>
      <c r="BC78" s="20">
        <f t="shared" si="114"/>
        <v>-4144.2799999999988</v>
      </c>
      <c r="BD78" s="27">
        <f t="shared" si="115"/>
        <v>0.82518012317556744</v>
      </c>
      <c r="BE78" s="25">
        <f t="shared" si="116"/>
        <v>177590.72</v>
      </c>
      <c r="BF78" s="25">
        <f t="shared" si="117"/>
        <v>-4419.2799999999988</v>
      </c>
      <c r="BG78" s="26">
        <f t="shared" si="118"/>
        <v>0.97571957584748092</v>
      </c>
      <c r="BH78" s="20">
        <v>22512</v>
      </c>
      <c r="BI78" s="20">
        <f t="shared" si="119"/>
        <v>3958</v>
      </c>
      <c r="BJ78" s="27">
        <f t="shared" si="120"/>
        <v>1.2133232726096799</v>
      </c>
      <c r="BK78" s="20">
        <v>21323</v>
      </c>
      <c r="BL78" s="20">
        <f t="shared" si="121"/>
        <v>-12274</v>
      </c>
      <c r="BM78" s="27">
        <f t="shared" si="122"/>
        <v>0.63466976218114712</v>
      </c>
      <c r="BN78" s="20">
        <v>34001</v>
      </c>
      <c r="BO78" s="20">
        <f t="shared" si="123"/>
        <v>-142</v>
      </c>
      <c r="BP78" s="27">
        <f t="shared" si="124"/>
        <v>0.99584102158568377</v>
      </c>
      <c r="BQ78" s="47">
        <f t="shared" si="125"/>
        <v>255426.72</v>
      </c>
      <c r="BR78" s="25">
        <f t="shared" ref="BR78:BR92" si="129">BQ78-V78</f>
        <v>-12877.279999999999</v>
      </c>
      <c r="BS78" s="42">
        <f t="shared" ref="BS78:BS96" si="130">BQ78/V78</f>
        <v>0.95200488997555011</v>
      </c>
      <c r="BT78" s="42">
        <f>BQ78*51/100</f>
        <v>130267.6272</v>
      </c>
      <c r="BU78" s="49">
        <f t="shared" si="126"/>
        <v>130267.6272</v>
      </c>
      <c r="BV78" s="28">
        <f t="shared" ref="BV78:BV92" si="131">BU78-W78</f>
        <v>1481.7072000000044</v>
      </c>
      <c r="BW78" s="31">
        <f t="shared" ref="BW78:BW96" si="132">BU78/W78</f>
        <v>1.011505195599022</v>
      </c>
    </row>
    <row r="79" spans="1:75" x14ac:dyDescent="0.2">
      <c r="A79" s="19">
        <v>50</v>
      </c>
      <c r="B79" s="34">
        <v>70</v>
      </c>
      <c r="C79" s="19" t="s">
        <v>106</v>
      </c>
      <c r="D79" s="4" t="s">
        <v>107</v>
      </c>
      <c r="E79" s="4" t="s">
        <v>83</v>
      </c>
      <c r="F79" s="4">
        <v>86618101</v>
      </c>
      <c r="G79" s="20">
        <v>26170</v>
      </c>
      <c r="H79" s="20">
        <v>29966</v>
      </c>
      <c r="I79" s="20">
        <v>29012</v>
      </c>
      <c r="J79" s="21">
        <f t="shared" si="89"/>
        <v>85148</v>
      </c>
      <c r="K79" s="28">
        <v>27491</v>
      </c>
      <c r="L79" s="20">
        <v>25864</v>
      </c>
      <c r="M79" s="20">
        <v>30736</v>
      </c>
      <c r="N79" s="21">
        <f t="shared" si="90"/>
        <v>169239</v>
      </c>
      <c r="O79" s="20">
        <v>27093</v>
      </c>
      <c r="P79" s="20">
        <v>18994</v>
      </c>
      <c r="Q79" s="20">
        <v>25330</v>
      </c>
      <c r="R79" s="21">
        <f t="shared" si="91"/>
        <v>240656</v>
      </c>
      <c r="S79" s="20">
        <v>24839</v>
      </c>
      <c r="T79" s="20">
        <v>26498</v>
      </c>
      <c r="U79" s="20">
        <v>28345</v>
      </c>
      <c r="V79" s="21">
        <f t="shared" si="92"/>
        <v>320338</v>
      </c>
      <c r="W79" s="28">
        <f t="shared" si="93"/>
        <v>128135.2</v>
      </c>
      <c r="X79" s="20">
        <v>26931</v>
      </c>
      <c r="Y79" s="20">
        <f t="shared" si="94"/>
        <v>761</v>
      </c>
      <c r="Z79" s="22">
        <f t="shared" si="95"/>
        <v>1.0290790982040505</v>
      </c>
      <c r="AA79" s="20">
        <v>26526</v>
      </c>
      <c r="AB79" s="20">
        <f t="shared" si="96"/>
        <v>-3440</v>
      </c>
      <c r="AC79" s="22">
        <f t="shared" si="97"/>
        <v>0.88520323032770476</v>
      </c>
      <c r="AD79" s="20">
        <v>26527</v>
      </c>
      <c r="AE79" s="20">
        <f t="shared" si="98"/>
        <v>-2485</v>
      </c>
      <c r="AF79" s="22">
        <f t="shared" si="99"/>
        <v>0.91434578794981392</v>
      </c>
      <c r="AG79" s="23">
        <f t="shared" si="100"/>
        <v>79984</v>
      </c>
      <c r="AH79" s="23">
        <f t="shared" si="101"/>
        <v>-5164</v>
      </c>
      <c r="AI79" s="24">
        <f t="shared" si="102"/>
        <v>0.93935265655094657</v>
      </c>
      <c r="AJ79" s="20">
        <v>25219</v>
      </c>
      <c r="AK79" s="20">
        <f t="shared" si="103"/>
        <v>-2272</v>
      </c>
      <c r="AL79" s="22">
        <f t="shared" si="104"/>
        <v>0.91735477065221349</v>
      </c>
      <c r="AM79" s="20">
        <v>23451</v>
      </c>
      <c r="AN79" s="20">
        <f t="shared" si="105"/>
        <v>-2413</v>
      </c>
      <c r="AO79" s="22">
        <f t="shared" si="106"/>
        <v>0.90670429941231057</v>
      </c>
      <c r="AP79" s="20">
        <v>29671</v>
      </c>
      <c r="AQ79" s="20">
        <f t="shared" si="107"/>
        <v>-1065</v>
      </c>
      <c r="AR79" s="22">
        <f t="shared" si="108"/>
        <v>0.96535007808433104</v>
      </c>
      <c r="AS79" s="25">
        <f t="shared" si="109"/>
        <v>158325</v>
      </c>
      <c r="AT79" s="25">
        <f t="shared" si="127"/>
        <v>-10914</v>
      </c>
      <c r="AU79" s="26">
        <f t="shared" si="128"/>
        <v>0.93551131831315482</v>
      </c>
      <c r="AV79" s="20">
        <v>20421</v>
      </c>
      <c r="AW79" s="20">
        <f t="shared" si="110"/>
        <v>-6672</v>
      </c>
      <c r="AX79" s="22">
        <f t="shared" si="111"/>
        <v>0.75373712767135426</v>
      </c>
      <c r="AY79" s="20">
        <v>0</v>
      </c>
      <c r="AZ79" s="20">
        <f t="shared" si="112"/>
        <v>-18994</v>
      </c>
      <c r="BA79" s="22">
        <f t="shared" si="113"/>
        <v>0</v>
      </c>
      <c r="BB79" s="20">
        <v>25477</v>
      </c>
      <c r="BC79" s="20">
        <f t="shared" si="114"/>
        <v>147</v>
      </c>
      <c r="BD79" s="27">
        <f t="shared" si="115"/>
        <v>1.0058033951835768</v>
      </c>
      <c r="BE79" s="25">
        <f t="shared" si="116"/>
        <v>204223</v>
      </c>
      <c r="BF79" s="25">
        <f t="shared" si="117"/>
        <v>-36433</v>
      </c>
      <c r="BG79" s="26">
        <f t="shared" si="118"/>
        <v>0.84860963366797415</v>
      </c>
      <c r="BH79" s="20">
        <v>22790</v>
      </c>
      <c r="BI79" s="20">
        <f t="shared" si="119"/>
        <v>-2049</v>
      </c>
      <c r="BJ79" s="27">
        <f t="shared" si="120"/>
        <v>0.91750875639115903</v>
      </c>
      <c r="BK79" s="20">
        <v>44959</v>
      </c>
      <c r="BL79" s="20">
        <f t="shared" si="121"/>
        <v>18461</v>
      </c>
      <c r="BM79" s="27">
        <f t="shared" si="122"/>
        <v>1.6966940901200092</v>
      </c>
      <c r="BN79" s="20">
        <v>28755.1</v>
      </c>
      <c r="BO79" s="20">
        <f t="shared" si="123"/>
        <v>410.09999999999854</v>
      </c>
      <c r="BP79" s="27">
        <f t="shared" si="124"/>
        <v>1.0144681601693419</v>
      </c>
      <c r="BQ79" s="47">
        <f t="shared" si="125"/>
        <v>300727.09999999998</v>
      </c>
      <c r="BR79" s="25">
        <f t="shared" si="129"/>
        <v>-19610.900000000023</v>
      </c>
      <c r="BS79" s="42">
        <f t="shared" si="130"/>
        <v>0.93878060049073164</v>
      </c>
      <c r="BT79" s="62">
        <f>BQ79*43/100</f>
        <v>129312.65299999999</v>
      </c>
      <c r="BU79" s="49">
        <f t="shared" si="126"/>
        <v>129312.65299999999</v>
      </c>
      <c r="BV79" s="28">
        <f t="shared" si="131"/>
        <v>1177.4529999999941</v>
      </c>
      <c r="BW79" s="31">
        <f t="shared" si="132"/>
        <v>1.0091891455275366</v>
      </c>
    </row>
    <row r="80" spans="1:75" x14ac:dyDescent="0.2">
      <c r="A80" s="19">
        <v>66</v>
      </c>
      <c r="B80" s="34">
        <v>71</v>
      </c>
      <c r="C80" s="19" t="s">
        <v>125</v>
      </c>
      <c r="D80" s="4" t="s">
        <v>126</v>
      </c>
      <c r="E80" s="4" t="s">
        <v>83</v>
      </c>
      <c r="F80" s="4">
        <v>86618411</v>
      </c>
      <c r="G80" s="20">
        <v>15641</v>
      </c>
      <c r="H80" s="20">
        <v>18099</v>
      </c>
      <c r="I80" s="20">
        <v>18443</v>
      </c>
      <c r="J80" s="21">
        <f t="shared" si="89"/>
        <v>52183</v>
      </c>
      <c r="K80" s="28"/>
      <c r="L80" s="20">
        <v>40687</v>
      </c>
      <c r="M80" s="20">
        <v>19362</v>
      </c>
      <c r="N80" s="21">
        <f t="shared" si="90"/>
        <v>112232</v>
      </c>
      <c r="O80" s="20">
        <v>18217</v>
      </c>
      <c r="P80" s="20">
        <v>18867</v>
      </c>
      <c r="Q80" s="20">
        <v>20183</v>
      </c>
      <c r="R80" s="21">
        <f t="shared" si="91"/>
        <v>169499</v>
      </c>
      <c r="S80" s="20">
        <v>17840</v>
      </c>
      <c r="T80" s="20">
        <v>17753</v>
      </c>
      <c r="U80" s="20">
        <v>18103</v>
      </c>
      <c r="V80" s="21">
        <f t="shared" si="92"/>
        <v>223195</v>
      </c>
      <c r="W80" s="28">
        <f t="shared" si="93"/>
        <v>107133.6</v>
      </c>
      <c r="X80" s="20">
        <v>19558</v>
      </c>
      <c r="Y80" s="20">
        <f t="shared" si="94"/>
        <v>3917</v>
      </c>
      <c r="Z80" s="22">
        <f t="shared" si="95"/>
        <v>1.2504315580845216</v>
      </c>
      <c r="AA80" s="20">
        <v>17373</v>
      </c>
      <c r="AB80" s="20">
        <f t="shared" si="96"/>
        <v>-726</v>
      </c>
      <c r="AC80" s="22">
        <f t="shared" si="97"/>
        <v>0.95988728659041933</v>
      </c>
      <c r="AD80" s="20">
        <v>0</v>
      </c>
      <c r="AE80" s="20">
        <f t="shared" si="98"/>
        <v>-18443</v>
      </c>
      <c r="AF80" s="22">
        <f t="shared" si="99"/>
        <v>0</v>
      </c>
      <c r="AG80" s="23">
        <f t="shared" si="100"/>
        <v>36931</v>
      </c>
      <c r="AH80" s="23">
        <f t="shared" si="101"/>
        <v>-15252</v>
      </c>
      <c r="AI80" s="24">
        <f t="shared" si="102"/>
        <v>0.70772090527566445</v>
      </c>
      <c r="AJ80" s="20">
        <v>19311</v>
      </c>
      <c r="AK80" s="20">
        <f t="shared" si="103"/>
        <v>19311</v>
      </c>
      <c r="AL80" s="22" t="e">
        <f t="shared" si="104"/>
        <v>#DIV/0!</v>
      </c>
      <c r="AM80" s="20">
        <v>40054</v>
      </c>
      <c r="AN80" s="20">
        <f t="shared" si="105"/>
        <v>-633</v>
      </c>
      <c r="AO80" s="22">
        <f t="shared" si="106"/>
        <v>0.98444220512694469</v>
      </c>
      <c r="AP80" s="20">
        <v>20998</v>
      </c>
      <c r="AQ80" s="20">
        <f t="shared" si="107"/>
        <v>1636</v>
      </c>
      <c r="AR80" s="22">
        <f t="shared" si="108"/>
        <v>1.0844954033674208</v>
      </c>
      <c r="AS80" s="25">
        <f t="shared" si="109"/>
        <v>117294</v>
      </c>
      <c r="AT80" s="25">
        <f t="shared" si="127"/>
        <v>5062</v>
      </c>
      <c r="AU80" s="26">
        <f t="shared" si="128"/>
        <v>1.045103000926652</v>
      </c>
      <c r="AV80" s="20">
        <v>18863</v>
      </c>
      <c r="AW80" s="20">
        <f t="shared" si="110"/>
        <v>646</v>
      </c>
      <c r="AX80" s="22">
        <f t="shared" si="111"/>
        <v>1.035461382225394</v>
      </c>
      <c r="AY80" s="20">
        <v>20452</v>
      </c>
      <c r="AZ80" s="20">
        <f t="shared" si="112"/>
        <v>1585</v>
      </c>
      <c r="BA80" s="22">
        <f t="shared" si="113"/>
        <v>1.0840091164467058</v>
      </c>
      <c r="BB80" s="20">
        <v>22577</v>
      </c>
      <c r="BC80" s="20">
        <f t="shared" si="114"/>
        <v>2394</v>
      </c>
      <c r="BD80" s="27">
        <f t="shared" si="115"/>
        <v>1.1186146757171878</v>
      </c>
      <c r="BE80" s="25">
        <f t="shared" si="116"/>
        <v>179186</v>
      </c>
      <c r="BF80" s="25">
        <f t="shared" si="117"/>
        <v>9687</v>
      </c>
      <c r="BG80" s="26">
        <f t="shared" si="118"/>
        <v>1.0571507796506174</v>
      </c>
      <c r="BH80" s="20">
        <v>24445</v>
      </c>
      <c r="BI80" s="20">
        <f t="shared" si="119"/>
        <v>6605</v>
      </c>
      <c r="BJ80" s="27">
        <f t="shared" si="120"/>
        <v>1.3702354260089686</v>
      </c>
      <c r="BK80" s="20">
        <v>22404.959999999999</v>
      </c>
      <c r="BL80" s="20">
        <f t="shared" si="121"/>
        <v>4651.9599999999991</v>
      </c>
      <c r="BM80" s="27">
        <f t="shared" si="122"/>
        <v>1.2620379654142961</v>
      </c>
      <c r="BN80" s="20">
        <v>19122</v>
      </c>
      <c r="BO80" s="20">
        <f t="shared" si="123"/>
        <v>1019</v>
      </c>
      <c r="BP80" s="27">
        <f t="shared" si="124"/>
        <v>1.0562890128707949</v>
      </c>
      <c r="BQ80" s="47">
        <f t="shared" si="125"/>
        <v>245157.96</v>
      </c>
      <c r="BR80" s="25">
        <f t="shared" si="129"/>
        <v>21962.959999999992</v>
      </c>
      <c r="BS80" s="42">
        <f t="shared" si="130"/>
        <v>1.0984025627814242</v>
      </c>
      <c r="BT80" s="42">
        <f>BQ80*51/100</f>
        <v>125030.55959999999</v>
      </c>
      <c r="BU80" s="49">
        <f t="shared" si="126"/>
        <v>125030.55959999999</v>
      </c>
      <c r="BV80" s="28">
        <f t="shared" si="131"/>
        <v>17896.959599999987</v>
      </c>
      <c r="BW80" s="31">
        <f t="shared" si="132"/>
        <v>1.1670527229552632</v>
      </c>
    </row>
    <row r="81" spans="1:75" x14ac:dyDescent="0.2">
      <c r="A81" s="19">
        <v>24</v>
      </c>
      <c r="B81" s="34">
        <v>72</v>
      </c>
      <c r="C81" s="19" t="s">
        <v>67</v>
      </c>
      <c r="D81" s="4">
        <v>1012000230</v>
      </c>
      <c r="E81" s="4">
        <v>101201001</v>
      </c>
      <c r="F81" s="4">
        <v>86618101</v>
      </c>
      <c r="G81" s="20">
        <v>35230</v>
      </c>
      <c r="H81" s="20">
        <v>42519</v>
      </c>
      <c r="I81" s="20">
        <v>34644</v>
      </c>
      <c r="J81" s="21">
        <f t="shared" si="89"/>
        <v>112393</v>
      </c>
      <c r="K81" s="28">
        <v>32141</v>
      </c>
      <c r="L81" s="20">
        <v>38846</v>
      </c>
      <c r="M81" s="20">
        <v>31671</v>
      </c>
      <c r="N81" s="21">
        <f t="shared" si="90"/>
        <v>215051</v>
      </c>
      <c r="O81" s="20">
        <v>34285</v>
      </c>
      <c r="P81" s="20">
        <v>45289</v>
      </c>
      <c r="Q81" s="20">
        <v>45470</v>
      </c>
      <c r="R81" s="21">
        <f t="shared" si="91"/>
        <v>340095</v>
      </c>
      <c r="S81" s="20">
        <v>46170</v>
      </c>
      <c r="T81" s="20">
        <v>41059</v>
      </c>
      <c r="U81" s="20">
        <v>37262</v>
      </c>
      <c r="V81" s="21">
        <f t="shared" si="92"/>
        <v>464586</v>
      </c>
      <c r="W81" s="28">
        <f t="shared" si="93"/>
        <v>185834.4</v>
      </c>
      <c r="X81" s="20">
        <v>27749</v>
      </c>
      <c r="Y81" s="20">
        <f t="shared" si="94"/>
        <v>-7481</v>
      </c>
      <c r="Z81" s="22">
        <f t="shared" si="95"/>
        <v>0.78765256883338064</v>
      </c>
      <c r="AA81" s="20">
        <v>25774</v>
      </c>
      <c r="AB81" s="20">
        <f t="shared" si="96"/>
        <v>-16745</v>
      </c>
      <c r="AC81" s="22">
        <f t="shared" si="97"/>
        <v>0.6061760624661916</v>
      </c>
      <c r="AD81" s="20">
        <v>23204</v>
      </c>
      <c r="AE81" s="20">
        <f t="shared" si="98"/>
        <v>-11440</v>
      </c>
      <c r="AF81" s="22">
        <f t="shared" si="99"/>
        <v>0.66978408959704427</v>
      </c>
      <c r="AG81" s="23">
        <f t="shared" si="100"/>
        <v>76727</v>
      </c>
      <c r="AH81" s="23">
        <f t="shared" si="101"/>
        <v>-35666</v>
      </c>
      <c r="AI81" s="24">
        <f t="shared" si="102"/>
        <v>0.6826670700132571</v>
      </c>
      <c r="AJ81" s="20">
        <v>23139</v>
      </c>
      <c r="AK81" s="20">
        <f t="shared" si="103"/>
        <v>-9002</v>
      </c>
      <c r="AL81" s="22">
        <f t="shared" si="104"/>
        <v>0.71992159546996048</v>
      </c>
      <c r="AM81" s="20">
        <v>23985</v>
      </c>
      <c r="AN81" s="20">
        <f t="shared" si="105"/>
        <v>-14861</v>
      </c>
      <c r="AO81" s="22">
        <f t="shared" si="106"/>
        <v>0.61743808886371832</v>
      </c>
      <c r="AP81" s="20">
        <v>24322</v>
      </c>
      <c r="AQ81" s="20">
        <f t="shared" si="107"/>
        <v>-7349</v>
      </c>
      <c r="AR81" s="22">
        <f t="shared" si="108"/>
        <v>0.76795806889583529</v>
      </c>
      <c r="AS81" s="25">
        <f t="shared" si="109"/>
        <v>148173</v>
      </c>
      <c r="AT81" s="25">
        <f t="shared" si="127"/>
        <v>-66878</v>
      </c>
      <c r="AU81" s="26">
        <f t="shared" si="128"/>
        <v>0.68901330382095405</v>
      </c>
      <c r="AV81" s="20">
        <v>23481</v>
      </c>
      <c r="AW81" s="20">
        <f t="shared" si="110"/>
        <v>-10804</v>
      </c>
      <c r="AX81" s="22">
        <f t="shared" si="111"/>
        <v>0.68487676826600552</v>
      </c>
      <c r="AY81" s="20">
        <v>26310</v>
      </c>
      <c r="AZ81" s="20">
        <f t="shared" si="112"/>
        <v>-18979</v>
      </c>
      <c r="BA81" s="22">
        <f t="shared" si="113"/>
        <v>0.58093576806730107</v>
      </c>
      <c r="BB81" s="20">
        <v>23948</v>
      </c>
      <c r="BC81" s="20">
        <f t="shared" si="114"/>
        <v>-21522</v>
      </c>
      <c r="BD81" s="27">
        <f t="shared" si="115"/>
        <v>0.52667692984385306</v>
      </c>
      <c r="BE81" s="25">
        <f t="shared" si="116"/>
        <v>221912</v>
      </c>
      <c r="BF81" s="25">
        <f t="shared" si="117"/>
        <v>-118183</v>
      </c>
      <c r="BG81" s="26">
        <f t="shared" si="118"/>
        <v>0.65250003675443624</v>
      </c>
      <c r="BH81" s="20">
        <v>20716</v>
      </c>
      <c r="BI81" s="20">
        <f t="shared" si="119"/>
        <v>-25454</v>
      </c>
      <c r="BJ81" s="27">
        <f t="shared" si="120"/>
        <v>0.44868962529781242</v>
      </c>
      <c r="BK81" s="20">
        <v>26132</v>
      </c>
      <c r="BL81" s="20">
        <f t="shared" si="121"/>
        <v>-14927</v>
      </c>
      <c r="BM81" s="27">
        <f t="shared" si="122"/>
        <v>0.63644998660464214</v>
      </c>
      <c r="BN81" s="20">
        <v>21465</v>
      </c>
      <c r="BO81" s="20">
        <f t="shared" si="123"/>
        <v>-15797</v>
      </c>
      <c r="BP81" s="27">
        <f t="shared" si="124"/>
        <v>0.57605603563952557</v>
      </c>
      <c r="BQ81" s="47">
        <f t="shared" si="125"/>
        <v>290225</v>
      </c>
      <c r="BR81" s="25">
        <f t="shared" si="129"/>
        <v>-174361</v>
      </c>
      <c r="BS81" s="42">
        <f t="shared" si="130"/>
        <v>0.62469596587068921</v>
      </c>
      <c r="BT81" s="62">
        <f>BQ81*43/100</f>
        <v>124796.75</v>
      </c>
      <c r="BU81" s="49">
        <f t="shared" si="126"/>
        <v>124796.75</v>
      </c>
      <c r="BV81" s="28">
        <f t="shared" si="131"/>
        <v>-61037.649999999994</v>
      </c>
      <c r="BW81" s="31">
        <f t="shared" si="132"/>
        <v>0.67154816331099088</v>
      </c>
    </row>
    <row r="82" spans="1:75" x14ac:dyDescent="0.2">
      <c r="A82" s="19">
        <v>85</v>
      </c>
      <c r="B82" s="34">
        <v>73</v>
      </c>
      <c r="C82" s="19" t="s">
        <v>156</v>
      </c>
      <c r="D82" s="4">
        <v>1012007757</v>
      </c>
      <c r="E82" s="4">
        <v>101201001</v>
      </c>
      <c r="F82" s="4">
        <v>86618450</v>
      </c>
      <c r="G82" s="20"/>
      <c r="H82" s="20">
        <v>19975</v>
      </c>
      <c r="I82" s="20">
        <v>11888</v>
      </c>
      <c r="J82" s="21">
        <f t="shared" si="89"/>
        <v>31863</v>
      </c>
      <c r="K82" s="28">
        <v>22026</v>
      </c>
      <c r="L82" s="20">
        <v>14071</v>
      </c>
      <c r="M82" s="20">
        <v>16848</v>
      </c>
      <c r="N82" s="21">
        <f t="shared" si="90"/>
        <v>84808</v>
      </c>
      <c r="O82" s="20">
        <v>17888</v>
      </c>
      <c r="P82" s="20">
        <v>21407</v>
      </c>
      <c r="Q82" s="20">
        <v>13503</v>
      </c>
      <c r="R82" s="21">
        <f t="shared" si="91"/>
        <v>137606</v>
      </c>
      <c r="S82" s="20">
        <v>17042</v>
      </c>
      <c r="T82" s="20">
        <v>17095</v>
      </c>
      <c r="U82" s="20">
        <v>37208</v>
      </c>
      <c r="V82" s="21">
        <f t="shared" si="92"/>
        <v>208951</v>
      </c>
      <c r="W82" s="28">
        <f t="shared" si="93"/>
        <v>100296.48</v>
      </c>
      <c r="X82" s="20"/>
      <c r="Y82" s="20">
        <f t="shared" si="94"/>
        <v>0</v>
      </c>
      <c r="Z82" s="22" t="e">
        <f t="shared" si="95"/>
        <v>#DIV/0!</v>
      </c>
      <c r="AA82" s="20">
        <v>19510</v>
      </c>
      <c r="AB82" s="20">
        <f t="shared" si="96"/>
        <v>-465</v>
      </c>
      <c r="AC82" s="22">
        <f t="shared" si="97"/>
        <v>0.97672090112640797</v>
      </c>
      <c r="AD82" s="20">
        <v>18448</v>
      </c>
      <c r="AE82" s="20">
        <f t="shared" si="98"/>
        <v>6560</v>
      </c>
      <c r="AF82" s="22">
        <f t="shared" si="99"/>
        <v>1.5518169582772543</v>
      </c>
      <c r="AG82" s="23">
        <f t="shared" si="100"/>
        <v>37958</v>
      </c>
      <c r="AH82" s="23">
        <f t="shared" si="101"/>
        <v>6095</v>
      </c>
      <c r="AI82" s="24">
        <f t="shared" si="102"/>
        <v>1.191287700467627</v>
      </c>
      <c r="AJ82" s="20">
        <v>19018</v>
      </c>
      <c r="AK82" s="20">
        <f t="shared" si="103"/>
        <v>-3008</v>
      </c>
      <c r="AL82" s="22">
        <f t="shared" si="104"/>
        <v>0.86343412330881686</v>
      </c>
      <c r="AM82" s="20">
        <v>23567</v>
      </c>
      <c r="AN82" s="20">
        <f t="shared" si="105"/>
        <v>9496</v>
      </c>
      <c r="AO82" s="22">
        <f t="shared" si="106"/>
        <v>1.6748631938028569</v>
      </c>
      <c r="AP82" s="20">
        <v>16447</v>
      </c>
      <c r="AQ82" s="20">
        <f t="shared" si="107"/>
        <v>-401</v>
      </c>
      <c r="AR82" s="22">
        <f t="shared" si="108"/>
        <v>0.97619895536562207</v>
      </c>
      <c r="AS82" s="25">
        <f t="shared" si="109"/>
        <v>96990</v>
      </c>
      <c r="AT82" s="25">
        <f t="shared" si="127"/>
        <v>12182</v>
      </c>
      <c r="AU82" s="26">
        <f t="shared" si="128"/>
        <v>1.1436421092349778</v>
      </c>
      <c r="AV82" s="20">
        <v>18604</v>
      </c>
      <c r="AW82" s="20">
        <f t="shared" si="110"/>
        <v>716</v>
      </c>
      <c r="AX82" s="22">
        <f t="shared" si="111"/>
        <v>1.0400268336314848</v>
      </c>
      <c r="AY82" s="20">
        <v>18341</v>
      </c>
      <c r="AZ82" s="20">
        <f t="shared" si="112"/>
        <v>-3066</v>
      </c>
      <c r="BA82" s="22">
        <f t="shared" si="113"/>
        <v>0.8567758209931331</v>
      </c>
      <c r="BB82" s="20">
        <v>24297</v>
      </c>
      <c r="BC82" s="20">
        <f t="shared" si="114"/>
        <v>10794</v>
      </c>
      <c r="BD82" s="27">
        <f t="shared" si="115"/>
        <v>1.7993779160186625</v>
      </c>
      <c r="BE82" s="25">
        <f t="shared" si="116"/>
        <v>158232</v>
      </c>
      <c r="BF82" s="25">
        <f t="shared" si="117"/>
        <v>20626</v>
      </c>
      <c r="BG82" s="26">
        <f t="shared" si="118"/>
        <v>1.1498917198377978</v>
      </c>
      <c r="BH82" s="20">
        <v>14428</v>
      </c>
      <c r="BI82" s="20">
        <f t="shared" si="119"/>
        <v>-2614</v>
      </c>
      <c r="BJ82" s="27">
        <f t="shared" si="120"/>
        <v>0.84661424715408995</v>
      </c>
      <c r="BK82" s="20">
        <v>21574</v>
      </c>
      <c r="BL82" s="20">
        <f t="shared" si="121"/>
        <v>4479</v>
      </c>
      <c r="BM82" s="27">
        <f t="shared" si="122"/>
        <v>1.2620064346300088</v>
      </c>
      <c r="BN82" s="20">
        <v>46434.29</v>
      </c>
      <c r="BO82" s="20">
        <f t="shared" si="123"/>
        <v>9226.2900000000009</v>
      </c>
      <c r="BP82" s="27">
        <f t="shared" si="124"/>
        <v>1.2479652225327886</v>
      </c>
      <c r="BQ82" s="47">
        <f t="shared" si="125"/>
        <v>240668.29</v>
      </c>
      <c r="BR82" s="25">
        <f t="shared" si="129"/>
        <v>31717.290000000008</v>
      </c>
      <c r="BS82" s="42">
        <f t="shared" si="130"/>
        <v>1.1517929562433298</v>
      </c>
      <c r="BT82" s="42">
        <f>BQ82*51/100</f>
        <v>122740.8279</v>
      </c>
      <c r="BU82" s="49">
        <f t="shared" si="126"/>
        <v>122740.8279</v>
      </c>
      <c r="BV82" s="28">
        <f t="shared" si="131"/>
        <v>22444.347900000008</v>
      </c>
      <c r="BW82" s="31">
        <f t="shared" si="132"/>
        <v>1.2237800160085379</v>
      </c>
    </row>
    <row r="83" spans="1:75" x14ac:dyDescent="0.2">
      <c r="A83" s="19">
        <v>38</v>
      </c>
      <c r="B83" s="34">
        <v>74</v>
      </c>
      <c r="C83" s="19" t="s">
        <v>86</v>
      </c>
      <c r="D83" s="4" t="s">
        <v>87</v>
      </c>
      <c r="E83" s="4" t="s">
        <v>88</v>
      </c>
      <c r="F83" s="4">
        <v>86618101</v>
      </c>
      <c r="G83" s="20"/>
      <c r="H83" s="20">
        <v>34719</v>
      </c>
      <c r="I83" s="20">
        <v>38263</v>
      </c>
      <c r="J83" s="21">
        <f t="shared" si="89"/>
        <v>72982</v>
      </c>
      <c r="K83" s="28">
        <v>34784</v>
      </c>
      <c r="L83" s="20">
        <v>55708</v>
      </c>
      <c r="M83" s="20">
        <v>37940</v>
      </c>
      <c r="N83" s="21">
        <f t="shared" si="90"/>
        <v>201414</v>
      </c>
      <c r="O83" s="20">
        <v>38904</v>
      </c>
      <c r="P83" s="20">
        <v>47422</v>
      </c>
      <c r="Q83" s="20">
        <v>52458</v>
      </c>
      <c r="R83" s="21">
        <f t="shared" si="91"/>
        <v>340198</v>
      </c>
      <c r="S83" s="20">
        <v>29568</v>
      </c>
      <c r="T83" s="20">
        <v>41892</v>
      </c>
      <c r="U83" s="20">
        <v>70893</v>
      </c>
      <c r="V83" s="21">
        <f t="shared" si="92"/>
        <v>482551</v>
      </c>
      <c r="W83" s="28">
        <f t="shared" si="93"/>
        <v>193020.4</v>
      </c>
      <c r="X83" s="20">
        <v>0</v>
      </c>
      <c r="Y83" s="20">
        <f t="shared" si="94"/>
        <v>0</v>
      </c>
      <c r="Z83" s="22" t="e">
        <f t="shared" si="95"/>
        <v>#DIV/0!</v>
      </c>
      <c r="AA83" s="20">
        <v>20998</v>
      </c>
      <c r="AB83" s="20">
        <f t="shared" si="96"/>
        <v>-13721</v>
      </c>
      <c r="AC83" s="22">
        <f t="shared" si="97"/>
        <v>0.60479852530314815</v>
      </c>
      <c r="AD83" s="20">
        <v>27015</v>
      </c>
      <c r="AE83" s="20">
        <f t="shared" si="98"/>
        <v>-11248</v>
      </c>
      <c r="AF83" s="22">
        <f t="shared" si="99"/>
        <v>0.70603455034890106</v>
      </c>
      <c r="AG83" s="23">
        <f t="shared" si="100"/>
        <v>48013</v>
      </c>
      <c r="AH83" s="23">
        <f t="shared" si="101"/>
        <v>-24969</v>
      </c>
      <c r="AI83" s="24">
        <f t="shared" si="102"/>
        <v>0.65787454440821025</v>
      </c>
      <c r="AJ83" s="20">
        <v>27106</v>
      </c>
      <c r="AK83" s="20">
        <f t="shared" si="103"/>
        <v>-7678</v>
      </c>
      <c r="AL83" s="22">
        <f t="shared" si="104"/>
        <v>0.77926632934682616</v>
      </c>
      <c r="AM83" s="20">
        <v>18564</v>
      </c>
      <c r="AN83" s="20">
        <f t="shared" si="105"/>
        <v>-37144</v>
      </c>
      <c r="AO83" s="22">
        <f t="shared" si="106"/>
        <v>0.3332375960364759</v>
      </c>
      <c r="AP83" s="20">
        <v>42116</v>
      </c>
      <c r="AQ83" s="20">
        <f t="shared" si="107"/>
        <v>4176</v>
      </c>
      <c r="AR83" s="22">
        <f t="shared" si="108"/>
        <v>1.1100685292567212</v>
      </c>
      <c r="AS83" s="25">
        <f t="shared" si="109"/>
        <v>135799</v>
      </c>
      <c r="AT83" s="25">
        <f t="shared" si="127"/>
        <v>-65615</v>
      </c>
      <c r="AU83" s="26">
        <f t="shared" si="128"/>
        <v>0.67422820657948301</v>
      </c>
      <c r="AV83" s="20">
        <v>5590</v>
      </c>
      <c r="AW83" s="20">
        <f t="shared" si="110"/>
        <v>-33314</v>
      </c>
      <c r="AX83" s="22">
        <f t="shared" si="111"/>
        <v>0.14368702447049148</v>
      </c>
      <c r="AY83" s="20">
        <v>28945</v>
      </c>
      <c r="AZ83" s="20">
        <f t="shared" si="112"/>
        <v>-18477</v>
      </c>
      <c r="BA83" s="22">
        <f t="shared" si="113"/>
        <v>0.61037071401459242</v>
      </c>
      <c r="BB83" s="20">
        <v>23310</v>
      </c>
      <c r="BC83" s="20">
        <f t="shared" si="114"/>
        <v>-29148</v>
      </c>
      <c r="BD83" s="27">
        <f t="shared" si="115"/>
        <v>0.44435548438750999</v>
      </c>
      <c r="BE83" s="25">
        <f t="shared" si="116"/>
        <v>193644</v>
      </c>
      <c r="BF83" s="25">
        <f t="shared" si="117"/>
        <v>-146554</v>
      </c>
      <c r="BG83" s="26">
        <f t="shared" si="118"/>
        <v>0.56920969553025003</v>
      </c>
      <c r="BH83" s="20">
        <v>15154</v>
      </c>
      <c r="BI83" s="20">
        <f t="shared" si="119"/>
        <v>-14414</v>
      </c>
      <c r="BJ83" s="27">
        <f t="shared" si="120"/>
        <v>0.51251352813852813</v>
      </c>
      <c r="BK83" s="20">
        <v>13378</v>
      </c>
      <c r="BL83" s="20">
        <f t="shared" si="121"/>
        <v>-28514</v>
      </c>
      <c r="BM83" s="27">
        <f t="shared" si="122"/>
        <v>0.31934498233552944</v>
      </c>
      <c r="BN83" s="20">
        <v>62091.82</v>
      </c>
      <c r="BO83" s="20">
        <f t="shared" si="123"/>
        <v>-8801.18</v>
      </c>
      <c r="BP83" s="27">
        <f t="shared" si="124"/>
        <v>0.87585262296700661</v>
      </c>
      <c r="BQ83" s="47">
        <f t="shared" si="125"/>
        <v>284267.82</v>
      </c>
      <c r="BR83" s="25">
        <f t="shared" si="129"/>
        <v>-198283.18</v>
      </c>
      <c r="BS83" s="42">
        <f t="shared" si="130"/>
        <v>0.58909383671363236</v>
      </c>
      <c r="BT83" s="62">
        <f>BQ83*43/100</f>
        <v>122235.1626</v>
      </c>
      <c r="BU83" s="49">
        <f t="shared" si="126"/>
        <v>122235.1626</v>
      </c>
      <c r="BV83" s="28">
        <f t="shared" si="131"/>
        <v>-70785.237399999998</v>
      </c>
      <c r="BW83" s="31">
        <f t="shared" si="132"/>
        <v>0.63327587446715472</v>
      </c>
    </row>
    <row r="84" spans="1:75" x14ac:dyDescent="0.2">
      <c r="A84" s="19">
        <v>88</v>
      </c>
      <c r="B84" s="34">
        <v>75</v>
      </c>
      <c r="C84" s="19" t="s">
        <v>150</v>
      </c>
      <c r="D84" s="4">
        <v>7708503727</v>
      </c>
      <c r="E84" s="4" t="s">
        <v>143</v>
      </c>
      <c r="F84" s="4">
        <v>86618411</v>
      </c>
      <c r="G84" s="19"/>
      <c r="H84" s="19"/>
      <c r="I84" s="19"/>
      <c r="J84" s="21">
        <f t="shared" si="89"/>
        <v>0</v>
      </c>
      <c r="K84" s="29"/>
      <c r="L84" s="19"/>
      <c r="M84" s="19"/>
      <c r="N84" s="21">
        <f t="shared" si="90"/>
        <v>0</v>
      </c>
      <c r="O84" s="19"/>
      <c r="P84" s="19"/>
      <c r="Q84" s="19"/>
      <c r="R84" s="21">
        <f t="shared" si="91"/>
        <v>0</v>
      </c>
      <c r="S84" s="19"/>
      <c r="T84" s="19"/>
      <c r="U84" s="19"/>
      <c r="V84" s="21">
        <f t="shared" si="92"/>
        <v>0</v>
      </c>
      <c r="W84" s="28">
        <f t="shared" si="93"/>
        <v>0</v>
      </c>
      <c r="X84" s="19"/>
      <c r="Y84" s="19">
        <f t="shared" si="94"/>
        <v>0</v>
      </c>
      <c r="Z84" s="22" t="e">
        <f t="shared" si="95"/>
        <v>#DIV/0!</v>
      </c>
      <c r="AA84" s="19"/>
      <c r="AB84" s="19">
        <f t="shared" si="96"/>
        <v>0</v>
      </c>
      <c r="AC84" s="22" t="e">
        <f t="shared" si="97"/>
        <v>#DIV/0!</v>
      </c>
      <c r="AD84" s="19"/>
      <c r="AE84" s="19">
        <f t="shared" si="98"/>
        <v>0</v>
      </c>
      <c r="AF84" s="22" t="e">
        <f t="shared" si="99"/>
        <v>#DIV/0!</v>
      </c>
      <c r="AG84" s="23">
        <f t="shared" si="100"/>
        <v>0</v>
      </c>
      <c r="AH84" s="23">
        <f t="shared" si="101"/>
        <v>0</v>
      </c>
      <c r="AI84" s="24" t="e">
        <f t="shared" si="102"/>
        <v>#DIV/0!</v>
      </c>
      <c r="AJ84" s="20"/>
      <c r="AK84" s="20">
        <f t="shared" si="103"/>
        <v>0</v>
      </c>
      <c r="AL84" s="22" t="e">
        <f t="shared" si="104"/>
        <v>#DIV/0!</v>
      </c>
      <c r="AM84" s="20"/>
      <c r="AN84" s="20">
        <f t="shared" si="105"/>
        <v>0</v>
      </c>
      <c r="AO84" s="22" t="e">
        <f t="shared" si="106"/>
        <v>#DIV/0!</v>
      </c>
      <c r="AP84" s="20">
        <v>14421</v>
      </c>
      <c r="AQ84" s="20">
        <f t="shared" si="107"/>
        <v>14421</v>
      </c>
      <c r="AR84" s="22" t="e">
        <f t="shared" si="108"/>
        <v>#DIV/0!</v>
      </c>
      <c r="AS84" s="25">
        <f t="shared" si="109"/>
        <v>14421</v>
      </c>
      <c r="AT84" s="25">
        <f t="shared" si="127"/>
        <v>14421</v>
      </c>
      <c r="AU84" s="26" t="e">
        <f t="shared" si="128"/>
        <v>#DIV/0!</v>
      </c>
      <c r="AV84" s="20">
        <v>38662</v>
      </c>
      <c r="AW84" s="20">
        <f t="shared" si="110"/>
        <v>38662</v>
      </c>
      <c r="AX84" s="22" t="e">
        <f t="shared" si="111"/>
        <v>#DIV/0!</v>
      </c>
      <c r="AY84" s="20">
        <v>21401</v>
      </c>
      <c r="AZ84" s="20">
        <f t="shared" si="112"/>
        <v>21401</v>
      </c>
      <c r="BA84" s="22" t="e">
        <f t="shared" si="113"/>
        <v>#DIV/0!</v>
      </c>
      <c r="BB84" s="20">
        <v>35773</v>
      </c>
      <c r="BC84" s="20">
        <f t="shared" si="114"/>
        <v>35773</v>
      </c>
      <c r="BD84" s="27" t="e">
        <f t="shared" si="115"/>
        <v>#DIV/0!</v>
      </c>
      <c r="BE84" s="25">
        <f t="shared" si="116"/>
        <v>110257</v>
      </c>
      <c r="BF84" s="25">
        <f t="shared" si="117"/>
        <v>110257</v>
      </c>
      <c r="BG84" s="26" t="e">
        <f t="shared" si="118"/>
        <v>#DIV/0!</v>
      </c>
      <c r="BH84" s="20">
        <v>33908</v>
      </c>
      <c r="BI84" s="20">
        <f t="shared" si="119"/>
        <v>33908</v>
      </c>
      <c r="BJ84" s="27" t="e">
        <f t="shared" si="120"/>
        <v>#DIV/0!</v>
      </c>
      <c r="BK84" s="20">
        <v>48107</v>
      </c>
      <c r="BL84" s="20">
        <f t="shared" si="121"/>
        <v>48107</v>
      </c>
      <c r="BM84" s="27" t="e">
        <f t="shared" si="122"/>
        <v>#DIV/0!</v>
      </c>
      <c r="BN84" s="20">
        <v>29597</v>
      </c>
      <c r="BO84" s="20">
        <f t="shared" si="123"/>
        <v>29597</v>
      </c>
      <c r="BP84" s="27" t="e">
        <f t="shared" si="124"/>
        <v>#DIV/0!</v>
      </c>
      <c r="BQ84" s="47">
        <f t="shared" si="125"/>
        <v>221869</v>
      </c>
      <c r="BR84" s="25">
        <f t="shared" si="129"/>
        <v>221869</v>
      </c>
      <c r="BS84" s="42" t="e">
        <f t="shared" si="130"/>
        <v>#DIV/0!</v>
      </c>
      <c r="BT84" s="42">
        <f>BQ84*51/100</f>
        <v>113153.19</v>
      </c>
      <c r="BU84" s="49">
        <f t="shared" si="126"/>
        <v>113153.19</v>
      </c>
      <c r="BV84" s="28">
        <f t="shared" si="131"/>
        <v>113153.19</v>
      </c>
      <c r="BW84" s="31" t="e">
        <f t="shared" si="132"/>
        <v>#DIV/0!</v>
      </c>
    </row>
    <row r="85" spans="1:75" x14ac:dyDescent="0.2">
      <c r="A85" s="19">
        <v>44</v>
      </c>
      <c r="B85" s="34">
        <v>76</v>
      </c>
      <c r="C85" s="19" t="s">
        <v>99</v>
      </c>
      <c r="D85" s="4" t="s">
        <v>100</v>
      </c>
      <c r="E85" s="4" t="s">
        <v>83</v>
      </c>
      <c r="F85" s="4">
        <v>86618101</v>
      </c>
      <c r="G85" s="20">
        <v>43495</v>
      </c>
      <c r="H85" s="20">
        <v>44199</v>
      </c>
      <c r="I85" s="20">
        <v>49251</v>
      </c>
      <c r="J85" s="21">
        <f t="shared" si="89"/>
        <v>136945</v>
      </c>
      <c r="K85" s="28">
        <v>48150</v>
      </c>
      <c r="L85" s="20">
        <v>87042</v>
      </c>
      <c r="M85" s="20">
        <v>17151</v>
      </c>
      <c r="N85" s="21">
        <f t="shared" si="90"/>
        <v>289288</v>
      </c>
      <c r="O85" s="20">
        <v>17151</v>
      </c>
      <c r="P85" s="20">
        <v>17150</v>
      </c>
      <c r="Q85" s="20">
        <v>34041</v>
      </c>
      <c r="R85" s="21">
        <f t="shared" si="91"/>
        <v>357630</v>
      </c>
      <c r="S85" s="20">
        <v>14245.99</v>
      </c>
      <c r="T85" s="20">
        <v>17332</v>
      </c>
      <c r="U85" s="20">
        <v>20699</v>
      </c>
      <c r="V85" s="21">
        <f t="shared" si="92"/>
        <v>409906.99</v>
      </c>
      <c r="W85" s="28">
        <f t="shared" si="93"/>
        <v>163962.796</v>
      </c>
      <c r="X85" s="20">
        <v>21986</v>
      </c>
      <c r="Y85" s="20">
        <f t="shared" si="94"/>
        <v>-21509</v>
      </c>
      <c r="Z85" s="22">
        <f t="shared" si="95"/>
        <v>0.50548338889527533</v>
      </c>
      <c r="AA85" s="20">
        <v>21986</v>
      </c>
      <c r="AB85" s="20">
        <f t="shared" si="96"/>
        <v>-22213</v>
      </c>
      <c r="AC85" s="22">
        <f t="shared" si="97"/>
        <v>0.4974320685988371</v>
      </c>
      <c r="AD85" s="20">
        <v>21986</v>
      </c>
      <c r="AE85" s="20">
        <f t="shared" si="98"/>
        <v>-27265</v>
      </c>
      <c r="AF85" s="22">
        <f t="shared" si="99"/>
        <v>0.44640717954965381</v>
      </c>
      <c r="AG85" s="23">
        <f t="shared" si="100"/>
        <v>65958</v>
      </c>
      <c r="AH85" s="23">
        <f t="shared" si="101"/>
        <v>-70987</v>
      </c>
      <c r="AI85" s="24">
        <f t="shared" si="102"/>
        <v>0.48163861404213371</v>
      </c>
      <c r="AJ85" s="20">
        <v>21986</v>
      </c>
      <c r="AK85" s="20">
        <f t="shared" si="103"/>
        <v>-26164</v>
      </c>
      <c r="AL85" s="22">
        <f t="shared" si="104"/>
        <v>0.45661474558670823</v>
      </c>
      <c r="AM85" s="20">
        <v>21986</v>
      </c>
      <c r="AN85" s="20">
        <f t="shared" si="105"/>
        <v>-65056</v>
      </c>
      <c r="AO85" s="22">
        <f t="shared" si="106"/>
        <v>0.25259070333861816</v>
      </c>
      <c r="AP85" s="20">
        <v>21987</v>
      </c>
      <c r="AQ85" s="20">
        <f t="shared" si="107"/>
        <v>4836</v>
      </c>
      <c r="AR85" s="22">
        <f t="shared" si="108"/>
        <v>1.2819660661185937</v>
      </c>
      <c r="AS85" s="25">
        <f t="shared" si="109"/>
        <v>131917</v>
      </c>
      <c r="AT85" s="25">
        <f t="shared" si="127"/>
        <v>-157371</v>
      </c>
      <c r="AU85" s="26">
        <f t="shared" si="128"/>
        <v>0.45600577970741962</v>
      </c>
      <c r="AV85" s="20">
        <v>29596</v>
      </c>
      <c r="AW85" s="20">
        <f t="shared" si="110"/>
        <v>12445</v>
      </c>
      <c r="AX85" s="22">
        <f t="shared" si="111"/>
        <v>1.7256136668415836</v>
      </c>
      <c r="AY85" s="20">
        <v>19611</v>
      </c>
      <c r="AZ85" s="20">
        <f t="shared" si="112"/>
        <v>2461</v>
      </c>
      <c r="BA85" s="22">
        <f t="shared" si="113"/>
        <v>1.1434985422740525</v>
      </c>
      <c r="BB85" s="20">
        <v>18661</v>
      </c>
      <c r="BC85" s="20">
        <f t="shared" si="114"/>
        <v>-15380</v>
      </c>
      <c r="BD85" s="27">
        <f t="shared" si="115"/>
        <v>0.54819188625481041</v>
      </c>
      <c r="BE85" s="25">
        <f t="shared" si="116"/>
        <v>199785</v>
      </c>
      <c r="BF85" s="25">
        <f t="shared" si="117"/>
        <v>-157845</v>
      </c>
      <c r="BG85" s="26">
        <f t="shared" si="118"/>
        <v>0.55863602046808158</v>
      </c>
      <c r="BH85" s="20">
        <v>18662</v>
      </c>
      <c r="BI85" s="20">
        <f t="shared" si="119"/>
        <v>4416.01</v>
      </c>
      <c r="BJ85" s="27">
        <f t="shared" si="120"/>
        <v>1.3099826688071521</v>
      </c>
      <c r="BK85" s="20">
        <v>6580</v>
      </c>
      <c r="BL85" s="20">
        <f t="shared" si="121"/>
        <v>-10752</v>
      </c>
      <c r="BM85" s="27">
        <f t="shared" si="122"/>
        <v>0.37964458804523427</v>
      </c>
      <c r="BN85" s="20">
        <v>21986</v>
      </c>
      <c r="BO85" s="20">
        <f t="shared" si="123"/>
        <v>1287</v>
      </c>
      <c r="BP85" s="27">
        <f t="shared" si="124"/>
        <v>1.0621769167592636</v>
      </c>
      <c r="BQ85" s="47">
        <f t="shared" si="125"/>
        <v>247013</v>
      </c>
      <c r="BR85" s="25">
        <f t="shared" si="129"/>
        <v>-162893.99</v>
      </c>
      <c r="BS85" s="42">
        <f t="shared" si="130"/>
        <v>0.60260743540870088</v>
      </c>
      <c r="BT85" s="62">
        <f>BQ85*43/100</f>
        <v>106215.59</v>
      </c>
      <c r="BU85" s="49">
        <f t="shared" si="126"/>
        <v>106215.59</v>
      </c>
      <c r="BV85" s="28">
        <f t="shared" si="131"/>
        <v>-57747.206000000006</v>
      </c>
      <c r="BW85" s="31">
        <f t="shared" si="132"/>
        <v>0.64780299306435341</v>
      </c>
    </row>
    <row r="86" spans="1:75" x14ac:dyDescent="0.2">
      <c r="A86" s="19">
        <v>63</v>
      </c>
      <c r="B86" s="34">
        <v>77</v>
      </c>
      <c r="C86" s="19" t="s">
        <v>120</v>
      </c>
      <c r="D86" s="4" t="s">
        <v>121</v>
      </c>
      <c r="E86" s="4" t="s">
        <v>83</v>
      </c>
      <c r="F86" s="4">
        <v>86618411</v>
      </c>
      <c r="G86" s="20"/>
      <c r="H86" s="20">
        <v>33176</v>
      </c>
      <c r="I86" s="20">
        <v>10848</v>
      </c>
      <c r="J86" s="21">
        <f t="shared" si="89"/>
        <v>44024</v>
      </c>
      <c r="K86" s="28">
        <v>12392</v>
      </c>
      <c r="L86" s="20">
        <v>10767</v>
      </c>
      <c r="M86" s="20">
        <v>14471</v>
      </c>
      <c r="N86" s="21">
        <f t="shared" si="90"/>
        <v>81654</v>
      </c>
      <c r="O86" s="20">
        <v>13679</v>
      </c>
      <c r="P86" s="20">
        <v>15215</v>
      </c>
      <c r="Q86" s="20">
        <v>14496</v>
      </c>
      <c r="R86" s="21">
        <f t="shared" si="91"/>
        <v>125044</v>
      </c>
      <c r="S86" s="20">
        <v>16048</v>
      </c>
      <c r="T86" s="20">
        <v>17533</v>
      </c>
      <c r="U86" s="20">
        <v>15256</v>
      </c>
      <c r="V86" s="21">
        <f t="shared" si="92"/>
        <v>173881</v>
      </c>
      <c r="W86" s="28">
        <f t="shared" si="93"/>
        <v>83462.880000000005</v>
      </c>
      <c r="X86" s="20">
        <v>0</v>
      </c>
      <c r="Y86" s="20">
        <f t="shared" si="94"/>
        <v>0</v>
      </c>
      <c r="Z86" s="22" t="e">
        <f t="shared" si="95"/>
        <v>#DIV/0!</v>
      </c>
      <c r="AA86" s="20">
        <v>26328</v>
      </c>
      <c r="AB86" s="20">
        <f t="shared" si="96"/>
        <v>-6848</v>
      </c>
      <c r="AC86" s="22">
        <f t="shared" si="97"/>
        <v>0.79358572462020738</v>
      </c>
      <c r="AD86" s="20">
        <v>0</v>
      </c>
      <c r="AE86" s="20">
        <f t="shared" si="98"/>
        <v>-10848</v>
      </c>
      <c r="AF86" s="22">
        <f t="shared" si="99"/>
        <v>0</v>
      </c>
      <c r="AG86" s="23">
        <f t="shared" si="100"/>
        <v>26328</v>
      </c>
      <c r="AH86" s="23">
        <f t="shared" si="101"/>
        <v>-17696</v>
      </c>
      <c r="AI86" s="24">
        <f t="shared" si="102"/>
        <v>0.59803743412683985</v>
      </c>
      <c r="AJ86" s="20">
        <v>27888</v>
      </c>
      <c r="AK86" s="20">
        <f t="shared" si="103"/>
        <v>15496</v>
      </c>
      <c r="AL86" s="22">
        <f t="shared" si="104"/>
        <v>2.2504841833440929</v>
      </c>
      <c r="AM86" s="20">
        <v>14199</v>
      </c>
      <c r="AN86" s="20">
        <f t="shared" si="105"/>
        <v>3432</v>
      </c>
      <c r="AO86" s="22">
        <f t="shared" si="106"/>
        <v>1.3187517414321539</v>
      </c>
      <c r="AP86" s="20">
        <v>15748</v>
      </c>
      <c r="AQ86" s="20">
        <f t="shared" si="107"/>
        <v>1277</v>
      </c>
      <c r="AR86" s="22">
        <f t="shared" si="108"/>
        <v>1.0882454564301016</v>
      </c>
      <c r="AS86" s="25">
        <f t="shared" si="109"/>
        <v>84163</v>
      </c>
      <c r="AT86" s="25">
        <f t="shared" si="127"/>
        <v>2509</v>
      </c>
      <c r="AU86" s="26">
        <f t="shared" si="128"/>
        <v>1.0307272148333211</v>
      </c>
      <c r="AV86" s="20">
        <v>16197</v>
      </c>
      <c r="AW86" s="20">
        <f t="shared" si="110"/>
        <v>2518</v>
      </c>
      <c r="AX86" s="22">
        <f t="shared" si="111"/>
        <v>1.1840777834637035</v>
      </c>
      <c r="AY86" s="20">
        <v>17002</v>
      </c>
      <c r="AZ86" s="20">
        <f t="shared" si="112"/>
        <v>1787</v>
      </c>
      <c r="BA86" s="22">
        <f t="shared" si="113"/>
        <v>1.1174498849819257</v>
      </c>
      <c r="BB86" s="20">
        <v>16646</v>
      </c>
      <c r="BC86" s="20">
        <f t="shared" si="114"/>
        <v>2150</v>
      </c>
      <c r="BD86" s="27">
        <f t="shared" si="115"/>
        <v>1.1483167770419427</v>
      </c>
      <c r="BE86" s="25">
        <f t="shared" si="116"/>
        <v>134008</v>
      </c>
      <c r="BF86" s="25">
        <f t="shared" si="117"/>
        <v>8964</v>
      </c>
      <c r="BG86" s="26">
        <f t="shared" si="118"/>
        <v>1.0716867662582772</v>
      </c>
      <c r="BH86" s="20">
        <v>15059</v>
      </c>
      <c r="BI86" s="20">
        <f t="shared" si="119"/>
        <v>-989</v>
      </c>
      <c r="BJ86" s="27">
        <f t="shared" si="120"/>
        <v>0.93837238285144564</v>
      </c>
      <c r="BK86" s="20">
        <v>16771.689999999999</v>
      </c>
      <c r="BL86" s="20">
        <f t="shared" si="121"/>
        <v>-761.31000000000131</v>
      </c>
      <c r="BM86" s="27">
        <f t="shared" si="122"/>
        <v>0.95657845206182623</v>
      </c>
      <c r="BN86" s="20">
        <v>15665</v>
      </c>
      <c r="BO86" s="20">
        <f t="shared" si="123"/>
        <v>409</v>
      </c>
      <c r="BP86" s="27">
        <f t="shared" si="124"/>
        <v>1.0268091242789723</v>
      </c>
      <c r="BQ86" s="47">
        <f t="shared" si="125"/>
        <v>181503.69</v>
      </c>
      <c r="BR86" s="25">
        <f t="shared" si="129"/>
        <v>7622.6900000000023</v>
      </c>
      <c r="BS86" s="42">
        <f t="shared" si="130"/>
        <v>1.0438385447518705</v>
      </c>
      <c r="BT86" s="42">
        <f>BQ86*51/100</f>
        <v>92566.881899999993</v>
      </c>
      <c r="BU86" s="49">
        <f t="shared" si="126"/>
        <v>92566.881899999993</v>
      </c>
      <c r="BV86" s="28">
        <f t="shared" si="131"/>
        <v>9104.0018999999884</v>
      </c>
      <c r="BW86" s="31">
        <f t="shared" si="132"/>
        <v>1.1090784537988623</v>
      </c>
    </row>
    <row r="87" spans="1:75" x14ac:dyDescent="0.2">
      <c r="A87" s="19">
        <v>21</v>
      </c>
      <c r="B87" s="34">
        <v>78</v>
      </c>
      <c r="C87" s="19" t="s">
        <v>64</v>
      </c>
      <c r="D87" s="4">
        <v>1012010703</v>
      </c>
      <c r="E87" s="4">
        <v>101201001</v>
      </c>
      <c r="F87" s="4">
        <v>86618101</v>
      </c>
      <c r="G87" s="20">
        <v>20223</v>
      </c>
      <c r="H87" s="20">
        <v>16167</v>
      </c>
      <c r="I87" s="20">
        <v>17607</v>
      </c>
      <c r="J87" s="21">
        <f t="shared" si="89"/>
        <v>53997</v>
      </c>
      <c r="K87" s="28">
        <v>17900</v>
      </c>
      <c r="L87" s="20">
        <v>20639</v>
      </c>
      <c r="M87" s="20">
        <v>19982</v>
      </c>
      <c r="N87" s="21">
        <f t="shared" si="90"/>
        <v>112518</v>
      </c>
      <c r="O87" s="20">
        <v>0</v>
      </c>
      <c r="P87" s="20">
        <v>20961</v>
      </c>
      <c r="Q87" s="20">
        <v>19439</v>
      </c>
      <c r="R87" s="21">
        <f t="shared" si="91"/>
        <v>152918</v>
      </c>
      <c r="S87" s="20">
        <v>43098</v>
      </c>
      <c r="T87" s="20">
        <v>25683.13</v>
      </c>
      <c r="U87" s="20">
        <v>32632.68</v>
      </c>
      <c r="V87" s="21">
        <f t="shared" si="92"/>
        <v>254331.81</v>
      </c>
      <c r="W87" s="28">
        <f t="shared" si="93"/>
        <v>101732.724</v>
      </c>
      <c r="X87" s="20">
        <v>33272.19</v>
      </c>
      <c r="Y87" s="20">
        <f t="shared" si="94"/>
        <v>13049.190000000002</v>
      </c>
      <c r="Z87" s="22">
        <f t="shared" si="95"/>
        <v>1.6452647975077883</v>
      </c>
      <c r="AA87" s="20">
        <v>41524</v>
      </c>
      <c r="AB87" s="20">
        <f t="shared" si="96"/>
        <v>25357</v>
      </c>
      <c r="AC87" s="22">
        <f t="shared" si="97"/>
        <v>2.5684418877961277</v>
      </c>
      <c r="AD87" s="20">
        <v>8915</v>
      </c>
      <c r="AE87" s="20">
        <f t="shared" si="98"/>
        <v>-8692</v>
      </c>
      <c r="AF87" s="22">
        <f t="shared" si="99"/>
        <v>0.50633270858181401</v>
      </c>
      <c r="AG87" s="23">
        <f t="shared" si="100"/>
        <v>83711.19</v>
      </c>
      <c r="AH87" s="23">
        <f t="shared" si="101"/>
        <v>29714.190000000002</v>
      </c>
      <c r="AI87" s="24">
        <f t="shared" si="102"/>
        <v>1.5502933496305351</v>
      </c>
      <c r="AJ87" s="20">
        <v>0</v>
      </c>
      <c r="AK87" s="20">
        <f t="shared" si="103"/>
        <v>-17900</v>
      </c>
      <c r="AL87" s="22">
        <f t="shared" si="104"/>
        <v>0</v>
      </c>
      <c r="AM87" s="20">
        <v>71687</v>
      </c>
      <c r="AN87" s="20">
        <f t="shared" si="105"/>
        <v>51048</v>
      </c>
      <c r="AO87" s="22">
        <f t="shared" si="106"/>
        <v>3.4733756480449633</v>
      </c>
      <c r="AP87" s="20">
        <v>23324</v>
      </c>
      <c r="AQ87" s="20">
        <f t="shared" si="107"/>
        <v>3342</v>
      </c>
      <c r="AR87" s="22">
        <f t="shared" si="108"/>
        <v>1.1672505254729257</v>
      </c>
      <c r="AS87" s="25">
        <f t="shared" si="109"/>
        <v>178722.19</v>
      </c>
      <c r="AT87" s="25">
        <f t="shared" si="127"/>
        <v>66204.19</v>
      </c>
      <c r="AU87" s="26">
        <f t="shared" si="128"/>
        <v>1.5883875468813879</v>
      </c>
      <c r="AV87" s="20">
        <v>26996</v>
      </c>
      <c r="AW87" s="20">
        <f t="shared" si="110"/>
        <v>26996</v>
      </c>
      <c r="AX87" s="22" t="e">
        <f t="shared" si="111"/>
        <v>#DIV/0!</v>
      </c>
      <c r="AY87" s="20">
        <v>256</v>
      </c>
      <c r="AZ87" s="20">
        <f t="shared" si="112"/>
        <v>-20705</v>
      </c>
      <c r="BA87" s="22">
        <f t="shared" si="113"/>
        <v>1.2213157769190401E-2</v>
      </c>
      <c r="BB87" s="20">
        <v>1068.01</v>
      </c>
      <c r="BC87" s="20">
        <f t="shared" si="114"/>
        <v>-18370.990000000002</v>
      </c>
      <c r="BD87" s="27">
        <f t="shared" si="115"/>
        <v>5.4941612222850968E-2</v>
      </c>
      <c r="BE87" s="25">
        <f t="shared" si="116"/>
        <v>207042.2</v>
      </c>
      <c r="BF87" s="25">
        <f t="shared" si="117"/>
        <v>54124.200000000012</v>
      </c>
      <c r="BG87" s="26">
        <f t="shared" si="118"/>
        <v>1.3539426359225206</v>
      </c>
      <c r="BH87" s="20">
        <v>0</v>
      </c>
      <c r="BI87" s="20">
        <f t="shared" si="119"/>
        <v>-43098</v>
      </c>
      <c r="BJ87" s="27">
        <f t="shared" si="120"/>
        <v>0</v>
      </c>
      <c r="BK87" s="20">
        <v>197.2</v>
      </c>
      <c r="BL87" s="20">
        <f t="shared" si="121"/>
        <v>-25485.93</v>
      </c>
      <c r="BM87" s="27">
        <f t="shared" si="122"/>
        <v>7.6781918714736086E-3</v>
      </c>
      <c r="BN87" s="20">
        <v>0</v>
      </c>
      <c r="BO87" s="20">
        <f t="shared" si="123"/>
        <v>-32632.68</v>
      </c>
      <c r="BP87" s="27">
        <f t="shared" si="124"/>
        <v>0</v>
      </c>
      <c r="BQ87" s="47">
        <f t="shared" si="125"/>
        <v>207239.40000000002</v>
      </c>
      <c r="BR87" s="25">
        <f t="shared" si="129"/>
        <v>-47092.409999999974</v>
      </c>
      <c r="BS87" s="42">
        <f t="shared" si="130"/>
        <v>0.81483869438117085</v>
      </c>
      <c r="BT87" s="62">
        <f>BQ87*43/100</f>
        <v>89112.94200000001</v>
      </c>
      <c r="BU87" s="49">
        <f t="shared" si="126"/>
        <v>89112.94200000001</v>
      </c>
      <c r="BV87" s="28">
        <f t="shared" si="131"/>
        <v>-12619.781999999992</v>
      </c>
      <c r="BW87" s="31">
        <f t="shared" si="132"/>
        <v>0.87595159645975873</v>
      </c>
    </row>
    <row r="88" spans="1:75" x14ac:dyDescent="0.2">
      <c r="A88" s="19">
        <v>18</v>
      </c>
      <c r="B88" s="34">
        <v>79</v>
      </c>
      <c r="C88" s="19" t="s">
        <v>60</v>
      </c>
      <c r="D88" s="4">
        <v>1012008126</v>
      </c>
      <c r="E88" s="4">
        <v>101201001</v>
      </c>
      <c r="F88" s="4">
        <v>86618101</v>
      </c>
      <c r="G88" s="20"/>
      <c r="H88" s="20"/>
      <c r="I88" s="20"/>
      <c r="J88" s="21">
        <f t="shared" si="89"/>
        <v>0</v>
      </c>
      <c r="K88" s="28"/>
      <c r="L88" s="20">
        <v>0</v>
      </c>
      <c r="M88" s="20">
        <v>0</v>
      </c>
      <c r="N88" s="21">
        <f t="shared" si="90"/>
        <v>0</v>
      </c>
      <c r="O88" s="20">
        <v>0</v>
      </c>
      <c r="P88" s="20">
        <v>0</v>
      </c>
      <c r="Q88" s="20">
        <v>60000</v>
      </c>
      <c r="R88" s="21">
        <f t="shared" si="91"/>
        <v>60000</v>
      </c>
      <c r="S88" s="20">
        <v>13064</v>
      </c>
      <c r="T88" s="20">
        <v>44840</v>
      </c>
      <c r="U88" s="20">
        <v>0</v>
      </c>
      <c r="V88" s="21">
        <f t="shared" si="92"/>
        <v>117904</v>
      </c>
      <c r="W88" s="28">
        <f t="shared" si="93"/>
        <v>47161.599999999999</v>
      </c>
      <c r="X88" s="20">
        <v>47496</v>
      </c>
      <c r="Y88" s="20">
        <f t="shared" si="94"/>
        <v>47496</v>
      </c>
      <c r="Z88" s="22" t="e">
        <f t="shared" si="95"/>
        <v>#DIV/0!</v>
      </c>
      <c r="AA88" s="20">
        <v>0</v>
      </c>
      <c r="AB88" s="20">
        <f t="shared" si="96"/>
        <v>0</v>
      </c>
      <c r="AC88" s="22" t="e">
        <f t="shared" si="97"/>
        <v>#DIV/0!</v>
      </c>
      <c r="AD88" s="20">
        <v>32197</v>
      </c>
      <c r="AE88" s="20">
        <f t="shared" si="98"/>
        <v>32197</v>
      </c>
      <c r="AF88" s="22" t="e">
        <f t="shared" si="99"/>
        <v>#DIV/0!</v>
      </c>
      <c r="AG88" s="23">
        <f t="shared" si="100"/>
        <v>79693</v>
      </c>
      <c r="AH88" s="23">
        <f t="shared" si="101"/>
        <v>79693</v>
      </c>
      <c r="AI88" s="24" t="e">
        <f t="shared" si="102"/>
        <v>#DIV/0!</v>
      </c>
      <c r="AJ88" s="20">
        <v>9486</v>
      </c>
      <c r="AK88" s="20">
        <f t="shared" si="103"/>
        <v>9486</v>
      </c>
      <c r="AL88" s="22" t="e">
        <f t="shared" si="104"/>
        <v>#DIV/0!</v>
      </c>
      <c r="AM88" s="20">
        <v>10049</v>
      </c>
      <c r="AN88" s="20">
        <f t="shared" si="105"/>
        <v>10049</v>
      </c>
      <c r="AO88" s="22" t="e">
        <f t="shared" si="106"/>
        <v>#DIV/0!</v>
      </c>
      <c r="AP88" s="20">
        <v>10054</v>
      </c>
      <c r="AQ88" s="20">
        <f t="shared" si="107"/>
        <v>10054</v>
      </c>
      <c r="AR88" s="22" t="e">
        <f t="shared" si="108"/>
        <v>#DIV/0!</v>
      </c>
      <c r="AS88" s="25">
        <f t="shared" si="109"/>
        <v>109282</v>
      </c>
      <c r="AT88" s="25">
        <f t="shared" si="127"/>
        <v>109282</v>
      </c>
      <c r="AU88" s="26" t="e">
        <f t="shared" si="128"/>
        <v>#DIV/0!</v>
      </c>
      <c r="AV88" s="20">
        <v>11441</v>
      </c>
      <c r="AW88" s="20">
        <f t="shared" si="110"/>
        <v>11441</v>
      </c>
      <c r="AX88" s="22" t="e">
        <f t="shared" si="111"/>
        <v>#DIV/0!</v>
      </c>
      <c r="AY88" s="20">
        <v>11509</v>
      </c>
      <c r="AZ88" s="20">
        <f t="shared" si="112"/>
        <v>11509</v>
      </c>
      <c r="BA88" s="22" t="e">
        <f t="shared" si="113"/>
        <v>#DIV/0!</v>
      </c>
      <c r="BB88" s="20">
        <v>11706</v>
      </c>
      <c r="BC88" s="20">
        <f t="shared" si="114"/>
        <v>-48294</v>
      </c>
      <c r="BD88" s="27">
        <f t="shared" si="115"/>
        <v>0.1951</v>
      </c>
      <c r="BE88" s="25">
        <f t="shared" si="116"/>
        <v>143938</v>
      </c>
      <c r="BF88" s="25">
        <f t="shared" si="117"/>
        <v>83938</v>
      </c>
      <c r="BG88" s="26">
        <f t="shared" si="118"/>
        <v>2.3989666666666665</v>
      </c>
      <c r="BH88" s="20">
        <v>11706</v>
      </c>
      <c r="BI88" s="20">
        <f t="shared" si="119"/>
        <v>-1358</v>
      </c>
      <c r="BJ88" s="27">
        <f t="shared" si="120"/>
        <v>0.89605021432945497</v>
      </c>
      <c r="BK88" s="20">
        <v>13134</v>
      </c>
      <c r="BL88" s="20">
        <f t="shared" si="121"/>
        <v>-31706</v>
      </c>
      <c r="BM88" s="27">
        <f t="shared" si="122"/>
        <v>0.29290811775200715</v>
      </c>
      <c r="BN88" s="20">
        <v>20875</v>
      </c>
      <c r="BO88" s="20">
        <f t="shared" si="123"/>
        <v>20875</v>
      </c>
      <c r="BP88" s="27" t="e">
        <f t="shared" si="124"/>
        <v>#DIV/0!</v>
      </c>
      <c r="BQ88" s="47">
        <f t="shared" si="125"/>
        <v>189653</v>
      </c>
      <c r="BR88" s="25">
        <f t="shared" si="129"/>
        <v>71749</v>
      </c>
      <c r="BS88" s="42">
        <f t="shared" si="130"/>
        <v>1.6085374542000273</v>
      </c>
      <c r="BT88" s="62">
        <f>BQ88*43/100</f>
        <v>81550.789999999994</v>
      </c>
      <c r="BU88" s="49">
        <f t="shared" si="126"/>
        <v>81550.789999999994</v>
      </c>
      <c r="BV88" s="28">
        <f t="shared" si="131"/>
        <v>34389.189999999995</v>
      </c>
      <c r="BW88" s="31">
        <f t="shared" si="132"/>
        <v>1.7291777632650291</v>
      </c>
    </row>
    <row r="89" spans="1:75" x14ac:dyDescent="0.2">
      <c r="A89" s="19">
        <v>86</v>
      </c>
      <c r="B89" s="34">
        <v>80</v>
      </c>
      <c r="C89" s="19" t="s">
        <v>157</v>
      </c>
      <c r="D89" s="4" t="s">
        <v>158</v>
      </c>
      <c r="E89" s="4" t="s">
        <v>159</v>
      </c>
      <c r="F89" s="4">
        <v>86618450</v>
      </c>
      <c r="G89" s="20">
        <v>10170</v>
      </c>
      <c r="H89" s="20">
        <v>11206</v>
      </c>
      <c r="I89" s="20">
        <v>8706</v>
      </c>
      <c r="J89" s="21">
        <f t="shared" si="89"/>
        <v>30082</v>
      </c>
      <c r="K89" s="28">
        <v>11689</v>
      </c>
      <c r="L89" s="20">
        <v>9329</v>
      </c>
      <c r="M89" s="20">
        <v>15422</v>
      </c>
      <c r="N89" s="21">
        <f t="shared" si="90"/>
        <v>66522</v>
      </c>
      <c r="O89" s="20">
        <v>12441</v>
      </c>
      <c r="P89" s="20">
        <v>13363</v>
      </c>
      <c r="Q89" s="20">
        <v>7072</v>
      </c>
      <c r="R89" s="21">
        <f t="shared" si="91"/>
        <v>99398</v>
      </c>
      <c r="S89" s="20">
        <v>12261</v>
      </c>
      <c r="T89" s="20">
        <v>9527</v>
      </c>
      <c r="U89" s="20">
        <v>9586</v>
      </c>
      <c r="V89" s="21">
        <f t="shared" si="92"/>
        <v>130772</v>
      </c>
      <c r="W89" s="28">
        <f t="shared" si="93"/>
        <v>62770.559999999998</v>
      </c>
      <c r="X89" s="20">
        <v>21158</v>
      </c>
      <c r="Y89" s="20">
        <f t="shared" si="94"/>
        <v>10988</v>
      </c>
      <c r="Z89" s="22">
        <f t="shared" si="95"/>
        <v>2.0804326450344148</v>
      </c>
      <c r="AA89" s="20">
        <v>566</v>
      </c>
      <c r="AB89" s="20">
        <f t="shared" si="96"/>
        <v>-10640</v>
      </c>
      <c r="AC89" s="22">
        <f t="shared" si="97"/>
        <v>5.0508656077101553E-2</v>
      </c>
      <c r="AD89" s="20">
        <v>9090</v>
      </c>
      <c r="AE89" s="20">
        <f t="shared" si="98"/>
        <v>384</v>
      </c>
      <c r="AF89" s="22">
        <f t="shared" si="99"/>
        <v>1.0441075120606478</v>
      </c>
      <c r="AG89" s="23">
        <f t="shared" si="100"/>
        <v>30814</v>
      </c>
      <c r="AH89" s="23">
        <f t="shared" si="101"/>
        <v>732</v>
      </c>
      <c r="AI89" s="24">
        <f t="shared" si="102"/>
        <v>1.0243334884648627</v>
      </c>
      <c r="AJ89" s="20">
        <v>12313</v>
      </c>
      <c r="AK89" s="20">
        <f t="shared" si="103"/>
        <v>624</v>
      </c>
      <c r="AL89" s="22">
        <f t="shared" si="104"/>
        <v>1.0533835229703139</v>
      </c>
      <c r="AM89" s="20">
        <v>10619</v>
      </c>
      <c r="AN89" s="20">
        <f t="shared" si="105"/>
        <v>1290</v>
      </c>
      <c r="AO89" s="22">
        <f t="shared" si="106"/>
        <v>1.138278486440133</v>
      </c>
      <c r="AP89" s="20">
        <v>12800</v>
      </c>
      <c r="AQ89" s="20">
        <f t="shared" si="107"/>
        <v>-2622</v>
      </c>
      <c r="AR89" s="22">
        <f t="shared" si="108"/>
        <v>0.82998314096744907</v>
      </c>
      <c r="AS89" s="25">
        <f t="shared" si="109"/>
        <v>66546</v>
      </c>
      <c r="AT89" s="25">
        <f t="shared" si="127"/>
        <v>24</v>
      </c>
      <c r="AU89" s="26">
        <f t="shared" si="128"/>
        <v>1.0003607828988905</v>
      </c>
      <c r="AV89" s="20">
        <v>12165</v>
      </c>
      <c r="AW89" s="20">
        <f t="shared" si="110"/>
        <v>-276</v>
      </c>
      <c r="AX89" s="22">
        <f t="shared" si="111"/>
        <v>0.97781528816011576</v>
      </c>
      <c r="AY89" s="20">
        <v>13418</v>
      </c>
      <c r="AZ89" s="20">
        <f t="shared" si="112"/>
        <v>55</v>
      </c>
      <c r="BA89" s="22">
        <f t="shared" si="113"/>
        <v>1.0041158422509915</v>
      </c>
      <c r="BB89" s="20">
        <v>11426</v>
      </c>
      <c r="BC89" s="20">
        <f t="shared" si="114"/>
        <v>4354</v>
      </c>
      <c r="BD89" s="27">
        <f t="shared" si="115"/>
        <v>1.6156674208144797</v>
      </c>
      <c r="BE89" s="25">
        <f t="shared" si="116"/>
        <v>103555</v>
      </c>
      <c r="BF89" s="25">
        <f t="shared" si="117"/>
        <v>4157</v>
      </c>
      <c r="BG89" s="26">
        <f t="shared" si="118"/>
        <v>1.0418217670375662</v>
      </c>
      <c r="BH89" s="20">
        <v>11788.31</v>
      </c>
      <c r="BI89" s="20">
        <f t="shared" si="119"/>
        <v>-472.69000000000051</v>
      </c>
      <c r="BJ89" s="27">
        <f t="shared" si="120"/>
        <v>0.96144767963461375</v>
      </c>
      <c r="BK89" s="20">
        <v>17099</v>
      </c>
      <c r="BL89" s="20">
        <f t="shared" si="121"/>
        <v>7572</v>
      </c>
      <c r="BM89" s="27">
        <f t="shared" si="122"/>
        <v>1.794793744095728</v>
      </c>
      <c r="BN89" s="20">
        <v>22645</v>
      </c>
      <c r="BO89" s="20">
        <f t="shared" si="123"/>
        <v>13059</v>
      </c>
      <c r="BP89" s="27">
        <f t="shared" si="124"/>
        <v>2.3622991863133738</v>
      </c>
      <c r="BQ89" s="47">
        <f t="shared" si="125"/>
        <v>155087.31</v>
      </c>
      <c r="BR89" s="25">
        <f t="shared" si="129"/>
        <v>24315.309999999998</v>
      </c>
      <c r="BS89" s="42">
        <f t="shared" si="130"/>
        <v>1.1859366683999633</v>
      </c>
      <c r="BT89" s="42">
        <f>BQ89*51/100</f>
        <v>79094.528099999996</v>
      </c>
      <c r="BU89" s="49">
        <f t="shared" si="126"/>
        <v>79094.528099999996</v>
      </c>
      <c r="BV89" s="28">
        <f t="shared" si="131"/>
        <v>16323.968099999998</v>
      </c>
      <c r="BW89" s="31">
        <f t="shared" si="132"/>
        <v>1.260057710174961</v>
      </c>
    </row>
    <row r="90" spans="1:75" x14ac:dyDescent="0.2">
      <c r="A90" s="19">
        <v>65</v>
      </c>
      <c r="B90" s="34">
        <v>81</v>
      </c>
      <c r="C90" s="19" t="s">
        <v>124</v>
      </c>
      <c r="D90" s="4">
        <v>7802750184</v>
      </c>
      <c r="E90" s="4">
        <v>101245001</v>
      </c>
      <c r="F90" s="4">
        <v>86618411</v>
      </c>
      <c r="G90" s="20">
        <v>1493</v>
      </c>
      <c r="H90" s="20">
        <v>2</v>
      </c>
      <c r="I90" s="20">
        <v>1495</v>
      </c>
      <c r="J90" s="21">
        <f t="shared" si="89"/>
        <v>2990</v>
      </c>
      <c r="K90" s="28">
        <v>2154</v>
      </c>
      <c r="L90" s="20">
        <v>0</v>
      </c>
      <c r="M90" s="20">
        <v>54770</v>
      </c>
      <c r="N90" s="21">
        <f t="shared" si="90"/>
        <v>59914</v>
      </c>
      <c r="O90" s="20">
        <v>22068</v>
      </c>
      <c r="P90" s="20">
        <v>0</v>
      </c>
      <c r="Q90" s="20">
        <v>0</v>
      </c>
      <c r="R90" s="21">
        <f t="shared" si="91"/>
        <v>81982</v>
      </c>
      <c r="S90" s="20">
        <v>0</v>
      </c>
      <c r="T90" s="20">
        <v>56342</v>
      </c>
      <c r="U90" s="20">
        <v>92404</v>
      </c>
      <c r="V90" s="21">
        <f t="shared" si="92"/>
        <v>230728</v>
      </c>
      <c r="W90" s="28">
        <f t="shared" si="93"/>
        <v>110749.44</v>
      </c>
      <c r="X90" s="20">
        <v>27668</v>
      </c>
      <c r="Y90" s="20">
        <f t="shared" si="94"/>
        <v>26175</v>
      </c>
      <c r="Z90" s="22">
        <f t="shared" si="95"/>
        <v>18.531815137307436</v>
      </c>
      <c r="AA90" s="20">
        <v>0</v>
      </c>
      <c r="AB90" s="20">
        <f t="shared" si="96"/>
        <v>-2</v>
      </c>
      <c r="AC90" s="22">
        <f t="shared" si="97"/>
        <v>0</v>
      </c>
      <c r="AD90" s="20">
        <v>31297</v>
      </c>
      <c r="AE90" s="20">
        <f t="shared" si="98"/>
        <v>29802</v>
      </c>
      <c r="AF90" s="22">
        <f t="shared" si="99"/>
        <v>20.934448160535116</v>
      </c>
      <c r="AG90" s="23">
        <f t="shared" si="100"/>
        <v>58965</v>
      </c>
      <c r="AH90" s="23">
        <f t="shared" si="101"/>
        <v>55975</v>
      </c>
      <c r="AI90" s="24">
        <f t="shared" si="102"/>
        <v>19.720735785953178</v>
      </c>
      <c r="AJ90" s="20">
        <v>0</v>
      </c>
      <c r="AK90" s="20">
        <f t="shared" si="103"/>
        <v>-2154</v>
      </c>
      <c r="AL90" s="22">
        <f t="shared" si="104"/>
        <v>0</v>
      </c>
      <c r="AM90" s="20">
        <v>13275</v>
      </c>
      <c r="AN90" s="20">
        <f t="shared" si="105"/>
        <v>13275</v>
      </c>
      <c r="AO90" s="22" t="e">
        <f t="shared" si="106"/>
        <v>#DIV/0!</v>
      </c>
      <c r="AP90" s="20">
        <v>59794.69</v>
      </c>
      <c r="AQ90" s="20">
        <f t="shared" si="107"/>
        <v>5024.6900000000023</v>
      </c>
      <c r="AR90" s="22">
        <f t="shared" si="108"/>
        <v>1.0917416468869821</v>
      </c>
      <c r="AS90" s="25">
        <f t="shared" si="109"/>
        <v>132034.69</v>
      </c>
      <c r="AT90" s="25">
        <f t="shared" si="127"/>
        <v>72120.69</v>
      </c>
      <c r="AU90" s="26">
        <f t="shared" si="128"/>
        <v>2.2037368561604969</v>
      </c>
      <c r="AV90" s="20">
        <v>17399</v>
      </c>
      <c r="AW90" s="20">
        <f t="shared" si="110"/>
        <v>-4669</v>
      </c>
      <c r="AX90" s="22">
        <f t="shared" si="111"/>
        <v>0.78842668116730108</v>
      </c>
      <c r="AY90" s="20">
        <v>0</v>
      </c>
      <c r="AZ90" s="20">
        <f t="shared" si="112"/>
        <v>0</v>
      </c>
      <c r="BA90" s="22" t="e">
        <f t="shared" si="113"/>
        <v>#DIV/0!</v>
      </c>
      <c r="BB90" s="20">
        <v>0</v>
      </c>
      <c r="BC90" s="20">
        <f t="shared" si="114"/>
        <v>0</v>
      </c>
      <c r="BD90" s="27" t="e">
        <f t="shared" si="115"/>
        <v>#DIV/0!</v>
      </c>
      <c r="BE90" s="25">
        <f t="shared" si="116"/>
        <v>149433.69</v>
      </c>
      <c r="BF90" s="25">
        <f t="shared" si="117"/>
        <v>67451.69</v>
      </c>
      <c r="BG90" s="26">
        <f t="shared" si="118"/>
        <v>1.8227621917006172</v>
      </c>
      <c r="BH90" s="20"/>
      <c r="BI90" s="20">
        <f t="shared" si="119"/>
        <v>0</v>
      </c>
      <c r="BJ90" s="27" t="e">
        <f t="shared" si="120"/>
        <v>#DIV/0!</v>
      </c>
      <c r="BK90" s="20">
        <v>0</v>
      </c>
      <c r="BL90" s="20">
        <f t="shared" si="121"/>
        <v>-56342</v>
      </c>
      <c r="BM90" s="27">
        <f t="shared" si="122"/>
        <v>0</v>
      </c>
      <c r="BN90" s="20">
        <v>0</v>
      </c>
      <c r="BO90" s="20">
        <f t="shared" si="123"/>
        <v>-92404</v>
      </c>
      <c r="BP90" s="27">
        <f t="shared" si="124"/>
        <v>0</v>
      </c>
      <c r="BQ90" s="47">
        <f t="shared" si="125"/>
        <v>149433.69</v>
      </c>
      <c r="BR90" s="25">
        <f t="shared" si="129"/>
        <v>-81294.31</v>
      </c>
      <c r="BS90" s="42">
        <f t="shared" si="130"/>
        <v>0.64766170555805969</v>
      </c>
      <c r="BT90" s="42">
        <f>BQ90*51/100</f>
        <v>76211.181900000011</v>
      </c>
      <c r="BU90" s="49">
        <f t="shared" si="126"/>
        <v>76211.181900000011</v>
      </c>
      <c r="BV90" s="28">
        <f t="shared" si="131"/>
        <v>-34538.258099999992</v>
      </c>
      <c r="BW90" s="31">
        <f t="shared" si="132"/>
        <v>0.68814056215543851</v>
      </c>
    </row>
    <row r="91" spans="1:75" x14ac:dyDescent="0.2">
      <c r="A91" s="19">
        <v>40</v>
      </c>
      <c r="B91" s="34">
        <v>82</v>
      </c>
      <c r="C91" s="19" t="s">
        <v>91</v>
      </c>
      <c r="D91" s="4" t="s">
        <v>92</v>
      </c>
      <c r="E91" s="4" t="s">
        <v>83</v>
      </c>
      <c r="F91" s="4">
        <v>86618101</v>
      </c>
      <c r="G91" s="20">
        <v>15689</v>
      </c>
      <c r="H91" s="20">
        <v>14172</v>
      </c>
      <c r="I91" s="20">
        <v>92730</v>
      </c>
      <c r="J91" s="21">
        <f t="shared" si="89"/>
        <v>122591</v>
      </c>
      <c r="K91" s="28">
        <v>10346</v>
      </c>
      <c r="L91" s="20">
        <v>0</v>
      </c>
      <c r="M91" s="20">
        <v>13999</v>
      </c>
      <c r="N91" s="21">
        <f t="shared" si="90"/>
        <v>146936</v>
      </c>
      <c r="O91" s="20">
        <v>14397</v>
      </c>
      <c r="P91" s="20">
        <v>12268</v>
      </c>
      <c r="Q91" s="20">
        <v>18927</v>
      </c>
      <c r="R91" s="21">
        <f t="shared" si="91"/>
        <v>192528</v>
      </c>
      <c r="S91" s="20">
        <v>13976</v>
      </c>
      <c r="T91" s="20">
        <v>14687</v>
      </c>
      <c r="U91" s="20">
        <v>31327</v>
      </c>
      <c r="V91" s="21">
        <f t="shared" si="92"/>
        <v>252518</v>
      </c>
      <c r="W91" s="28">
        <f t="shared" si="93"/>
        <v>101007.2</v>
      </c>
      <c r="X91" s="20">
        <v>0</v>
      </c>
      <c r="Y91" s="20">
        <f t="shared" si="94"/>
        <v>-15689</v>
      </c>
      <c r="Z91" s="22">
        <f t="shared" si="95"/>
        <v>0</v>
      </c>
      <c r="AA91" s="20">
        <v>60360</v>
      </c>
      <c r="AB91" s="20">
        <f t="shared" si="96"/>
        <v>46188</v>
      </c>
      <c r="AC91" s="22">
        <f t="shared" si="97"/>
        <v>4.259102455546147</v>
      </c>
      <c r="AD91" s="20">
        <v>18663</v>
      </c>
      <c r="AE91" s="20">
        <f t="shared" si="98"/>
        <v>-74067</v>
      </c>
      <c r="AF91" s="22">
        <f t="shared" si="99"/>
        <v>0.20126172759624716</v>
      </c>
      <c r="AG91" s="23">
        <f t="shared" si="100"/>
        <v>79023</v>
      </c>
      <c r="AH91" s="23">
        <f t="shared" si="101"/>
        <v>-43568</v>
      </c>
      <c r="AI91" s="24">
        <f t="shared" si="102"/>
        <v>0.64460686347284879</v>
      </c>
      <c r="AJ91" s="20">
        <v>1798</v>
      </c>
      <c r="AK91" s="20">
        <f t="shared" si="103"/>
        <v>-8548</v>
      </c>
      <c r="AL91" s="22">
        <f t="shared" si="104"/>
        <v>0.17378697080997488</v>
      </c>
      <c r="AM91" s="20">
        <v>9082</v>
      </c>
      <c r="AN91" s="20">
        <f t="shared" si="105"/>
        <v>9082</v>
      </c>
      <c r="AO91" s="22" t="e">
        <f t="shared" si="106"/>
        <v>#DIV/0!</v>
      </c>
      <c r="AP91" s="20">
        <v>20358.5</v>
      </c>
      <c r="AQ91" s="20">
        <f t="shared" si="107"/>
        <v>6359.5</v>
      </c>
      <c r="AR91" s="22">
        <f t="shared" si="108"/>
        <v>1.4542824487463391</v>
      </c>
      <c r="AS91" s="25">
        <f t="shared" si="109"/>
        <v>110261.5</v>
      </c>
      <c r="AT91" s="25">
        <f t="shared" si="127"/>
        <v>-36674.5</v>
      </c>
      <c r="AU91" s="26">
        <f t="shared" si="128"/>
        <v>0.75040493820438825</v>
      </c>
      <c r="AV91" s="20">
        <v>0</v>
      </c>
      <c r="AW91" s="20">
        <f t="shared" si="110"/>
        <v>-14397</v>
      </c>
      <c r="AX91" s="22">
        <f t="shared" si="111"/>
        <v>0</v>
      </c>
      <c r="AY91" s="20">
        <v>7905</v>
      </c>
      <c r="AZ91" s="20">
        <f t="shared" si="112"/>
        <v>-4363</v>
      </c>
      <c r="BA91" s="22">
        <f t="shared" si="113"/>
        <v>0.64435930877078573</v>
      </c>
      <c r="BB91" s="20">
        <v>23162</v>
      </c>
      <c r="BC91" s="20">
        <f t="shared" si="114"/>
        <v>4235</v>
      </c>
      <c r="BD91" s="27">
        <f t="shared" si="115"/>
        <v>1.2237544248956518</v>
      </c>
      <c r="BE91" s="25">
        <f t="shared" si="116"/>
        <v>141328.5</v>
      </c>
      <c r="BF91" s="25">
        <f t="shared" si="117"/>
        <v>-51199.5</v>
      </c>
      <c r="BG91" s="26">
        <f t="shared" si="118"/>
        <v>0.73406725255547245</v>
      </c>
      <c r="BH91" s="20">
        <v>0</v>
      </c>
      <c r="BI91" s="20">
        <f t="shared" si="119"/>
        <v>-13976</v>
      </c>
      <c r="BJ91" s="27">
        <f t="shared" si="120"/>
        <v>0</v>
      </c>
      <c r="BK91" s="20">
        <v>11306</v>
      </c>
      <c r="BL91" s="20">
        <f t="shared" si="121"/>
        <v>-3381</v>
      </c>
      <c r="BM91" s="27">
        <f t="shared" si="122"/>
        <v>0.76979641860148429</v>
      </c>
      <c r="BN91" s="20">
        <v>16731</v>
      </c>
      <c r="BO91" s="20">
        <f t="shared" si="123"/>
        <v>-14596</v>
      </c>
      <c r="BP91" s="27">
        <f t="shared" si="124"/>
        <v>0.53407603664570502</v>
      </c>
      <c r="BQ91" s="47">
        <f t="shared" si="125"/>
        <v>169365.5</v>
      </c>
      <c r="BR91" s="25">
        <f t="shared" si="129"/>
        <v>-83152.5</v>
      </c>
      <c r="BS91" s="42">
        <f t="shared" si="130"/>
        <v>0.6707066426947782</v>
      </c>
      <c r="BT91" s="62">
        <f>BQ91*43/100</f>
        <v>72827.164999999994</v>
      </c>
      <c r="BU91" s="49">
        <f t="shared" si="126"/>
        <v>72827.164999999994</v>
      </c>
      <c r="BV91" s="28">
        <f t="shared" si="131"/>
        <v>-28180.035000000003</v>
      </c>
      <c r="BW91" s="31">
        <f t="shared" si="132"/>
        <v>0.72100964089688646</v>
      </c>
    </row>
    <row r="92" spans="1:75" x14ac:dyDescent="0.2">
      <c r="A92" s="19">
        <v>74</v>
      </c>
      <c r="B92" s="34">
        <v>83</v>
      </c>
      <c r="C92" s="19" t="s">
        <v>140</v>
      </c>
      <c r="D92" s="4" t="s">
        <v>141</v>
      </c>
      <c r="E92" s="4" t="s">
        <v>83</v>
      </c>
      <c r="F92" s="4">
        <v>86618422</v>
      </c>
      <c r="G92" s="20">
        <v>9877</v>
      </c>
      <c r="H92" s="20">
        <v>11589</v>
      </c>
      <c r="I92" s="20">
        <v>4849</v>
      </c>
      <c r="J92" s="21">
        <f t="shared" si="89"/>
        <v>26315</v>
      </c>
      <c r="K92" s="28">
        <v>5565</v>
      </c>
      <c r="L92" s="20">
        <v>4177</v>
      </c>
      <c r="M92" s="20">
        <v>3628</v>
      </c>
      <c r="N92" s="21">
        <f t="shared" si="90"/>
        <v>39685</v>
      </c>
      <c r="O92" s="20">
        <v>2962</v>
      </c>
      <c r="P92" s="20">
        <v>4832</v>
      </c>
      <c r="Q92" s="20">
        <v>2074</v>
      </c>
      <c r="R92" s="21">
        <f t="shared" si="91"/>
        <v>49553</v>
      </c>
      <c r="S92" s="20">
        <v>3399</v>
      </c>
      <c r="T92" s="20">
        <v>3398</v>
      </c>
      <c r="U92" s="20">
        <v>3399</v>
      </c>
      <c r="V92" s="21">
        <f t="shared" si="92"/>
        <v>59749</v>
      </c>
      <c r="W92" s="28">
        <f t="shared" si="93"/>
        <v>28679.52</v>
      </c>
      <c r="X92" s="20">
        <v>3398</v>
      </c>
      <c r="Y92" s="20">
        <f t="shared" si="94"/>
        <v>-6479</v>
      </c>
      <c r="Z92" s="22">
        <f t="shared" si="95"/>
        <v>0.34403158853903004</v>
      </c>
      <c r="AA92" s="20">
        <v>3397</v>
      </c>
      <c r="AB92" s="20">
        <f t="shared" si="96"/>
        <v>-8192</v>
      </c>
      <c r="AC92" s="22">
        <f t="shared" si="97"/>
        <v>0.29312278885149712</v>
      </c>
      <c r="AD92" s="20">
        <v>3400</v>
      </c>
      <c r="AE92" s="20">
        <f t="shared" si="98"/>
        <v>-1449</v>
      </c>
      <c r="AF92" s="22">
        <f t="shared" si="99"/>
        <v>0.70117550010311402</v>
      </c>
      <c r="AG92" s="23">
        <f t="shared" si="100"/>
        <v>10195</v>
      </c>
      <c r="AH92" s="23">
        <f t="shared" si="101"/>
        <v>-16120</v>
      </c>
      <c r="AI92" s="24">
        <f t="shared" si="102"/>
        <v>0.38742162264867946</v>
      </c>
      <c r="AJ92" s="20">
        <v>3397</v>
      </c>
      <c r="AK92" s="20">
        <f t="shared" si="103"/>
        <v>-2168</v>
      </c>
      <c r="AL92" s="22">
        <f t="shared" si="104"/>
        <v>0.61042228212039529</v>
      </c>
      <c r="AM92" s="20">
        <v>4064</v>
      </c>
      <c r="AN92" s="20">
        <f t="shared" si="105"/>
        <v>-113</v>
      </c>
      <c r="AO92" s="22">
        <f t="shared" si="106"/>
        <v>0.97294709121378975</v>
      </c>
      <c r="AP92" s="20">
        <v>2076</v>
      </c>
      <c r="AQ92" s="20">
        <f t="shared" si="107"/>
        <v>-1552</v>
      </c>
      <c r="AR92" s="22">
        <f t="shared" si="108"/>
        <v>0.57221609702315324</v>
      </c>
      <c r="AS92" s="25">
        <f t="shared" si="109"/>
        <v>19732</v>
      </c>
      <c r="AT92" s="25">
        <f t="shared" si="127"/>
        <v>-19953</v>
      </c>
      <c r="AU92" s="26">
        <f t="shared" si="128"/>
        <v>0.49721557263449667</v>
      </c>
      <c r="AV92" s="20">
        <v>2167</v>
      </c>
      <c r="AW92" s="20">
        <f t="shared" si="110"/>
        <v>-795</v>
      </c>
      <c r="AX92" s="22">
        <f t="shared" si="111"/>
        <v>0.7316002700877785</v>
      </c>
      <c r="AY92" s="20">
        <v>2000</v>
      </c>
      <c r="AZ92" s="20">
        <f t="shared" si="112"/>
        <v>-2832</v>
      </c>
      <c r="BA92" s="22">
        <f t="shared" si="113"/>
        <v>0.41390728476821192</v>
      </c>
      <c r="BB92" s="20">
        <v>0</v>
      </c>
      <c r="BC92" s="20">
        <f t="shared" si="114"/>
        <v>-2074</v>
      </c>
      <c r="BD92" s="27">
        <f t="shared" si="115"/>
        <v>0</v>
      </c>
      <c r="BE92" s="25">
        <f t="shared" si="116"/>
        <v>23899</v>
      </c>
      <c r="BF92" s="25">
        <f t="shared" si="117"/>
        <v>-25654</v>
      </c>
      <c r="BG92" s="26">
        <f t="shared" si="118"/>
        <v>0.48229168768793007</v>
      </c>
      <c r="BH92" s="20">
        <v>2076</v>
      </c>
      <c r="BI92" s="20">
        <f t="shared" si="119"/>
        <v>-1323</v>
      </c>
      <c r="BJ92" s="27">
        <f t="shared" si="120"/>
        <v>0.61076787290379519</v>
      </c>
      <c r="BK92" s="20">
        <v>3500</v>
      </c>
      <c r="BL92" s="20">
        <f t="shared" si="121"/>
        <v>102</v>
      </c>
      <c r="BM92" s="27">
        <f t="shared" si="122"/>
        <v>1.0300176574455562</v>
      </c>
      <c r="BN92" s="20">
        <v>1414</v>
      </c>
      <c r="BO92" s="20">
        <f t="shared" si="123"/>
        <v>-1985</v>
      </c>
      <c r="BP92" s="27">
        <f t="shared" si="124"/>
        <v>0.41600470726684319</v>
      </c>
      <c r="BQ92" s="47">
        <f t="shared" si="125"/>
        <v>30889</v>
      </c>
      <c r="BR92" s="25">
        <f t="shared" si="129"/>
        <v>-28860</v>
      </c>
      <c r="BS92" s="42">
        <f t="shared" si="130"/>
        <v>0.51697936367135855</v>
      </c>
      <c r="BT92" s="42">
        <f>BQ92*51/100</f>
        <v>15753.39</v>
      </c>
      <c r="BU92" s="49">
        <f t="shared" si="126"/>
        <v>15753.39</v>
      </c>
      <c r="BV92" s="28">
        <f t="shared" si="131"/>
        <v>-12926.130000000001</v>
      </c>
      <c r="BW92" s="31">
        <f t="shared" si="132"/>
        <v>0.54929057390081837</v>
      </c>
    </row>
    <row r="93" spans="1:75" x14ac:dyDescent="0.2">
      <c r="A93" s="19">
        <v>9</v>
      </c>
      <c r="B93" s="34">
        <v>84</v>
      </c>
      <c r="C93" s="19" t="s">
        <v>49</v>
      </c>
      <c r="D93" s="4">
        <v>1007001975</v>
      </c>
      <c r="E93" s="4" t="s">
        <v>50</v>
      </c>
      <c r="F93" s="4" t="s">
        <v>51</v>
      </c>
      <c r="G93" s="20"/>
      <c r="H93" s="20">
        <v>913007</v>
      </c>
      <c r="I93" s="20">
        <v>467991</v>
      </c>
      <c r="J93" s="21">
        <f t="shared" si="89"/>
        <v>1380998</v>
      </c>
      <c r="K93" s="20">
        <v>1950</v>
      </c>
      <c r="L93" s="20">
        <v>0</v>
      </c>
      <c r="M93" s="20">
        <v>0</v>
      </c>
      <c r="N93" s="21">
        <f t="shared" si="90"/>
        <v>1382948</v>
      </c>
      <c r="O93" s="20">
        <v>0</v>
      </c>
      <c r="P93" s="20">
        <v>0</v>
      </c>
      <c r="Q93" s="20">
        <v>0</v>
      </c>
      <c r="R93" s="21">
        <f t="shared" si="91"/>
        <v>1382948</v>
      </c>
      <c r="S93" s="20">
        <v>0</v>
      </c>
      <c r="T93" s="20">
        <v>0</v>
      </c>
      <c r="U93" s="20">
        <v>0</v>
      </c>
      <c r="V93" s="21">
        <f t="shared" si="92"/>
        <v>1382948</v>
      </c>
      <c r="W93" s="28">
        <f t="shared" si="93"/>
        <v>663815.04</v>
      </c>
      <c r="X93" s="20">
        <v>0</v>
      </c>
      <c r="Y93" s="20">
        <f t="shared" si="94"/>
        <v>0</v>
      </c>
      <c r="Z93" s="22" t="e">
        <f t="shared" si="95"/>
        <v>#DIV/0!</v>
      </c>
      <c r="AA93" s="20">
        <v>0</v>
      </c>
      <c r="AB93" s="20">
        <f t="shared" si="96"/>
        <v>-913007</v>
      </c>
      <c r="AC93" s="22">
        <f t="shared" si="97"/>
        <v>0</v>
      </c>
      <c r="AD93" s="20">
        <v>0</v>
      </c>
      <c r="AE93" s="20">
        <f t="shared" si="98"/>
        <v>-467991</v>
      </c>
      <c r="AF93" s="22">
        <f t="shared" si="99"/>
        <v>0</v>
      </c>
      <c r="AG93" s="23">
        <f t="shared" si="100"/>
        <v>0</v>
      </c>
      <c r="AH93" s="23">
        <f t="shared" si="101"/>
        <v>-1380998</v>
      </c>
      <c r="AI93" s="24">
        <f t="shared" si="102"/>
        <v>0</v>
      </c>
      <c r="AJ93" s="20">
        <v>0</v>
      </c>
      <c r="AK93" s="20">
        <f t="shared" si="103"/>
        <v>-1950</v>
      </c>
      <c r="AL93" s="22">
        <f t="shared" si="104"/>
        <v>0</v>
      </c>
      <c r="AM93" s="20">
        <v>0</v>
      </c>
      <c r="AN93" s="20">
        <f t="shared" si="105"/>
        <v>0</v>
      </c>
      <c r="AO93" s="22" t="e">
        <f t="shared" si="106"/>
        <v>#DIV/0!</v>
      </c>
      <c r="AP93" s="20">
        <v>0</v>
      </c>
      <c r="AQ93" s="20">
        <f t="shared" si="107"/>
        <v>0</v>
      </c>
      <c r="AR93" s="22" t="e">
        <f t="shared" si="108"/>
        <v>#DIV/0!</v>
      </c>
      <c r="AS93" s="25">
        <f t="shared" si="109"/>
        <v>0</v>
      </c>
      <c r="AT93" s="25"/>
      <c r="AU93" s="26">
        <f t="shared" si="128"/>
        <v>0</v>
      </c>
      <c r="AV93" s="20">
        <v>0</v>
      </c>
      <c r="AW93" s="20">
        <f t="shared" si="110"/>
        <v>0</v>
      </c>
      <c r="AX93" s="22" t="e">
        <f t="shared" si="111"/>
        <v>#DIV/0!</v>
      </c>
      <c r="AY93" s="20">
        <v>0</v>
      </c>
      <c r="AZ93" s="20">
        <f t="shared" si="112"/>
        <v>0</v>
      </c>
      <c r="BA93" s="22" t="e">
        <f t="shared" si="113"/>
        <v>#DIV/0!</v>
      </c>
      <c r="BB93" s="20">
        <v>0</v>
      </c>
      <c r="BC93" s="20">
        <f t="shared" si="114"/>
        <v>0</v>
      </c>
      <c r="BD93" s="27" t="e">
        <f t="shared" si="115"/>
        <v>#DIV/0!</v>
      </c>
      <c r="BE93" s="25">
        <f t="shared" si="116"/>
        <v>0</v>
      </c>
      <c r="BF93" s="25">
        <f t="shared" si="117"/>
        <v>-1382948</v>
      </c>
      <c r="BG93" s="26">
        <f t="shared" si="118"/>
        <v>0</v>
      </c>
      <c r="BH93" s="20">
        <v>0</v>
      </c>
      <c r="BI93" s="20">
        <f t="shared" si="119"/>
        <v>0</v>
      </c>
      <c r="BJ93" s="27" t="e">
        <f t="shared" si="120"/>
        <v>#DIV/0!</v>
      </c>
      <c r="BK93" s="20">
        <v>0</v>
      </c>
      <c r="BL93" s="20">
        <f t="shared" si="121"/>
        <v>0</v>
      </c>
      <c r="BM93" s="27" t="e">
        <f t="shared" si="122"/>
        <v>#DIV/0!</v>
      </c>
      <c r="BN93" s="20">
        <v>0</v>
      </c>
      <c r="BO93" s="20">
        <f t="shared" si="123"/>
        <v>0</v>
      </c>
      <c r="BP93" s="27" t="e">
        <f t="shared" si="124"/>
        <v>#DIV/0!</v>
      </c>
      <c r="BQ93" s="47">
        <f t="shared" si="125"/>
        <v>0</v>
      </c>
      <c r="BR93" s="25"/>
      <c r="BS93" s="42">
        <f t="shared" si="130"/>
        <v>0</v>
      </c>
      <c r="BT93" s="62">
        <f>BQ93*43/100</f>
        <v>0</v>
      </c>
      <c r="BU93" s="49">
        <f t="shared" si="126"/>
        <v>0</v>
      </c>
      <c r="BV93" s="28"/>
      <c r="BW93" s="31">
        <f t="shared" si="132"/>
        <v>0</v>
      </c>
    </row>
    <row r="94" spans="1:75" x14ac:dyDescent="0.2">
      <c r="A94" s="19">
        <v>68</v>
      </c>
      <c r="B94" s="34">
        <v>85</v>
      </c>
      <c r="C94" s="19" t="s">
        <v>128</v>
      </c>
      <c r="D94" s="4" t="s">
        <v>129</v>
      </c>
      <c r="E94" s="4" t="s">
        <v>130</v>
      </c>
      <c r="F94" s="4" t="s">
        <v>131</v>
      </c>
      <c r="G94" s="20"/>
      <c r="H94" s="20"/>
      <c r="I94" s="20"/>
      <c r="J94" s="21">
        <f t="shared" si="89"/>
        <v>0</v>
      </c>
      <c r="K94" s="28"/>
      <c r="L94" s="20">
        <v>0</v>
      </c>
      <c r="M94" s="20">
        <v>0</v>
      </c>
      <c r="N94" s="21">
        <f t="shared" si="90"/>
        <v>0</v>
      </c>
      <c r="O94" s="20">
        <v>0</v>
      </c>
      <c r="P94" s="20">
        <v>0</v>
      </c>
      <c r="Q94" s="20">
        <v>0</v>
      </c>
      <c r="R94" s="21">
        <f t="shared" si="91"/>
        <v>0</v>
      </c>
      <c r="S94" s="20">
        <v>0</v>
      </c>
      <c r="T94" s="20">
        <v>0</v>
      </c>
      <c r="U94" s="20">
        <v>0</v>
      </c>
      <c r="V94" s="21">
        <f t="shared" si="92"/>
        <v>0</v>
      </c>
      <c r="W94" s="28">
        <f t="shared" si="93"/>
        <v>0</v>
      </c>
      <c r="X94" s="20">
        <v>93989</v>
      </c>
      <c r="Y94" s="20">
        <f t="shared" si="94"/>
        <v>93989</v>
      </c>
      <c r="Z94" s="22" t="e">
        <f t="shared" si="95"/>
        <v>#DIV/0!</v>
      </c>
      <c r="AA94" s="20">
        <v>-93989</v>
      </c>
      <c r="AB94" s="20">
        <f t="shared" si="96"/>
        <v>-93989</v>
      </c>
      <c r="AC94" s="22" t="e">
        <f t="shared" si="97"/>
        <v>#DIV/0!</v>
      </c>
      <c r="AD94" s="20">
        <v>0</v>
      </c>
      <c r="AE94" s="20">
        <f t="shared" si="98"/>
        <v>0</v>
      </c>
      <c r="AF94" s="22" t="e">
        <f t="shared" si="99"/>
        <v>#DIV/0!</v>
      </c>
      <c r="AG94" s="23">
        <f t="shared" si="100"/>
        <v>0</v>
      </c>
      <c r="AH94" s="23">
        <f t="shared" si="101"/>
        <v>0</v>
      </c>
      <c r="AI94" s="24" t="e">
        <f t="shared" si="102"/>
        <v>#DIV/0!</v>
      </c>
      <c r="AJ94" s="20">
        <v>0</v>
      </c>
      <c r="AK94" s="20">
        <f t="shared" si="103"/>
        <v>0</v>
      </c>
      <c r="AL94" s="22" t="e">
        <f t="shared" si="104"/>
        <v>#DIV/0!</v>
      </c>
      <c r="AM94" s="20">
        <v>0</v>
      </c>
      <c r="AN94" s="20">
        <f t="shared" si="105"/>
        <v>0</v>
      </c>
      <c r="AO94" s="22" t="e">
        <f t="shared" si="106"/>
        <v>#DIV/0!</v>
      </c>
      <c r="AP94" s="20">
        <v>0</v>
      </c>
      <c r="AQ94" s="20">
        <f t="shared" si="107"/>
        <v>0</v>
      </c>
      <c r="AR94" s="22" t="e">
        <f t="shared" si="108"/>
        <v>#DIV/0!</v>
      </c>
      <c r="AS94" s="25">
        <f t="shared" si="109"/>
        <v>0</v>
      </c>
      <c r="AT94" s="25">
        <f>AS94-N94</f>
        <v>0</v>
      </c>
      <c r="AU94" s="26" t="e">
        <f t="shared" si="128"/>
        <v>#DIV/0!</v>
      </c>
      <c r="AV94" s="20">
        <v>0</v>
      </c>
      <c r="AW94" s="20">
        <f t="shared" si="110"/>
        <v>0</v>
      </c>
      <c r="AX94" s="22" t="e">
        <f t="shared" si="111"/>
        <v>#DIV/0!</v>
      </c>
      <c r="AY94" s="20">
        <v>0</v>
      </c>
      <c r="AZ94" s="20">
        <f t="shared" si="112"/>
        <v>0</v>
      </c>
      <c r="BA94" s="22" t="e">
        <f t="shared" si="113"/>
        <v>#DIV/0!</v>
      </c>
      <c r="BB94" s="20">
        <v>0</v>
      </c>
      <c r="BC94" s="20">
        <f t="shared" si="114"/>
        <v>0</v>
      </c>
      <c r="BD94" s="27" t="e">
        <f t="shared" si="115"/>
        <v>#DIV/0!</v>
      </c>
      <c r="BE94" s="25">
        <f t="shared" si="116"/>
        <v>0</v>
      </c>
      <c r="BF94" s="25">
        <f t="shared" si="117"/>
        <v>0</v>
      </c>
      <c r="BG94" s="26" t="e">
        <f t="shared" si="118"/>
        <v>#DIV/0!</v>
      </c>
      <c r="BH94" s="20">
        <v>0</v>
      </c>
      <c r="BI94" s="20">
        <f t="shared" si="119"/>
        <v>0</v>
      </c>
      <c r="BJ94" s="27" t="e">
        <f t="shared" si="120"/>
        <v>#DIV/0!</v>
      </c>
      <c r="BK94" s="20">
        <v>0</v>
      </c>
      <c r="BL94" s="20">
        <f t="shared" si="121"/>
        <v>0</v>
      </c>
      <c r="BM94" s="27" t="e">
        <f t="shared" si="122"/>
        <v>#DIV/0!</v>
      </c>
      <c r="BN94" s="20">
        <v>0</v>
      </c>
      <c r="BO94" s="20">
        <f t="shared" si="123"/>
        <v>0</v>
      </c>
      <c r="BP94" s="27" t="e">
        <f t="shared" si="124"/>
        <v>#DIV/0!</v>
      </c>
      <c r="BQ94" s="47">
        <f t="shared" si="125"/>
        <v>0</v>
      </c>
      <c r="BR94" s="25">
        <f>BQ94-V94</f>
        <v>0</v>
      </c>
      <c r="BS94" s="42" t="e">
        <f t="shared" si="130"/>
        <v>#DIV/0!</v>
      </c>
      <c r="BT94" s="42">
        <f>BQ94*51/100</f>
        <v>0</v>
      </c>
      <c r="BU94" s="49">
        <f t="shared" si="126"/>
        <v>0</v>
      </c>
      <c r="BV94" s="28">
        <f>BU94-W94</f>
        <v>0</v>
      </c>
      <c r="BW94" s="31" t="e">
        <f t="shared" si="132"/>
        <v>#DIV/0!</v>
      </c>
    </row>
    <row r="95" spans="1:75" hidden="1" x14ac:dyDescent="0.2">
      <c r="A95" s="19">
        <v>75</v>
      </c>
      <c r="B95" s="34">
        <v>86</v>
      </c>
      <c r="C95" s="34"/>
      <c r="D95" s="35"/>
      <c r="E95" s="35"/>
      <c r="F95" s="35"/>
      <c r="G95" s="36"/>
      <c r="H95" s="36"/>
      <c r="I95" s="36"/>
      <c r="J95" s="21">
        <f t="shared" si="89"/>
        <v>0</v>
      </c>
      <c r="K95" s="37"/>
      <c r="L95" s="36"/>
      <c r="M95" s="36"/>
      <c r="N95" s="21">
        <f t="shared" si="90"/>
        <v>0</v>
      </c>
      <c r="O95" s="36"/>
      <c r="P95" s="36"/>
      <c r="Q95" s="36"/>
      <c r="R95" s="21">
        <f t="shared" si="91"/>
        <v>0</v>
      </c>
      <c r="S95" s="36"/>
      <c r="T95" s="36"/>
      <c r="U95" s="36"/>
      <c r="V95" s="21">
        <f t="shared" si="92"/>
        <v>0</v>
      </c>
      <c r="W95" s="28">
        <f t="shared" si="93"/>
        <v>0</v>
      </c>
      <c r="X95" s="20"/>
      <c r="Y95" s="20">
        <f t="shared" si="94"/>
        <v>0</v>
      </c>
      <c r="Z95" s="22" t="e">
        <f t="shared" si="95"/>
        <v>#DIV/0!</v>
      </c>
      <c r="AA95" s="20"/>
      <c r="AB95" s="20">
        <f t="shared" si="96"/>
        <v>0</v>
      </c>
      <c r="AC95" s="22" t="e">
        <f t="shared" si="97"/>
        <v>#DIV/0!</v>
      </c>
      <c r="AD95" s="20"/>
      <c r="AE95" s="20">
        <f t="shared" si="98"/>
        <v>0</v>
      </c>
      <c r="AF95" s="22" t="e">
        <f t="shared" si="99"/>
        <v>#DIV/0!</v>
      </c>
      <c r="AG95" s="23">
        <f t="shared" si="100"/>
        <v>0</v>
      </c>
      <c r="AH95" s="23">
        <f t="shared" si="101"/>
        <v>0</v>
      </c>
      <c r="AI95" s="24" t="e">
        <f t="shared" si="102"/>
        <v>#DIV/0!</v>
      </c>
      <c r="AJ95" s="20"/>
      <c r="AK95" s="20">
        <f t="shared" si="103"/>
        <v>0</v>
      </c>
      <c r="AL95" s="22" t="e">
        <f t="shared" si="104"/>
        <v>#DIV/0!</v>
      </c>
      <c r="AM95" s="20"/>
      <c r="AN95" s="20">
        <f t="shared" si="105"/>
        <v>0</v>
      </c>
      <c r="AO95" s="22" t="e">
        <f t="shared" si="106"/>
        <v>#DIV/0!</v>
      </c>
      <c r="AP95" s="20"/>
      <c r="AQ95" s="20">
        <f t="shared" si="107"/>
        <v>0</v>
      </c>
      <c r="AR95" s="22" t="e">
        <f t="shared" si="108"/>
        <v>#DIV/0!</v>
      </c>
      <c r="AS95" s="25">
        <f t="shared" si="109"/>
        <v>0</v>
      </c>
      <c r="AT95" s="25">
        <f>AS95-N95</f>
        <v>0</v>
      </c>
      <c r="AU95" s="26" t="e">
        <f t="shared" si="128"/>
        <v>#DIV/0!</v>
      </c>
      <c r="AV95" s="20"/>
      <c r="AW95" s="20">
        <f t="shared" si="110"/>
        <v>0</v>
      </c>
      <c r="AX95" s="22" t="e">
        <f t="shared" si="111"/>
        <v>#DIV/0!</v>
      </c>
      <c r="AY95" s="20"/>
      <c r="AZ95" s="20">
        <f t="shared" si="112"/>
        <v>0</v>
      </c>
      <c r="BA95" s="22" t="e">
        <f t="shared" si="113"/>
        <v>#DIV/0!</v>
      </c>
      <c r="BB95" s="20"/>
      <c r="BC95" s="20">
        <f t="shared" si="114"/>
        <v>0</v>
      </c>
      <c r="BD95" s="27" t="e">
        <f t="shared" si="115"/>
        <v>#DIV/0!</v>
      </c>
      <c r="BE95" s="25">
        <f t="shared" si="116"/>
        <v>0</v>
      </c>
      <c r="BF95" s="25">
        <f t="shared" si="117"/>
        <v>0</v>
      </c>
      <c r="BG95" s="26" t="e">
        <f t="shared" si="118"/>
        <v>#DIV/0!</v>
      </c>
      <c r="BH95" s="20"/>
      <c r="BI95" s="20">
        <f t="shared" si="119"/>
        <v>0</v>
      </c>
      <c r="BJ95" s="27" t="e">
        <f t="shared" si="120"/>
        <v>#DIV/0!</v>
      </c>
      <c r="BK95" s="20"/>
      <c r="BL95" s="20">
        <f t="shared" si="121"/>
        <v>0</v>
      </c>
      <c r="BM95" s="27" t="e">
        <f t="shared" si="122"/>
        <v>#DIV/0!</v>
      </c>
      <c r="BN95" s="20"/>
      <c r="BO95" s="20">
        <f t="shared" si="123"/>
        <v>0</v>
      </c>
      <c r="BP95" s="27" t="e">
        <f t="shared" si="124"/>
        <v>#DIV/0!</v>
      </c>
      <c r="BQ95" s="47">
        <f t="shared" si="125"/>
        <v>0</v>
      </c>
      <c r="BR95" s="25">
        <f>BQ95-V95</f>
        <v>0</v>
      </c>
      <c r="BS95" s="42" t="e">
        <f t="shared" si="130"/>
        <v>#DIV/0!</v>
      </c>
      <c r="BT95" s="42">
        <f>BQ95*51/100</f>
        <v>0</v>
      </c>
      <c r="BU95" s="49">
        <f t="shared" si="126"/>
        <v>0</v>
      </c>
      <c r="BV95" s="28">
        <f>BU95-W95</f>
        <v>0</v>
      </c>
      <c r="BW95" s="31" t="e">
        <f t="shared" si="132"/>
        <v>#DIV/0!</v>
      </c>
    </row>
    <row r="96" spans="1:75" x14ac:dyDescent="0.2">
      <c r="A96" s="19">
        <v>37</v>
      </c>
      <c r="B96" s="34">
        <v>87</v>
      </c>
      <c r="C96" s="19" t="s">
        <v>84</v>
      </c>
      <c r="D96" s="4" t="s">
        <v>85</v>
      </c>
      <c r="E96" s="4" t="s">
        <v>83</v>
      </c>
      <c r="F96" s="4">
        <v>86618101</v>
      </c>
      <c r="G96" s="20"/>
      <c r="H96" s="20">
        <v>83739</v>
      </c>
      <c r="I96" s="20">
        <v>166757</v>
      </c>
      <c r="J96" s="21">
        <f t="shared" si="89"/>
        <v>250496</v>
      </c>
      <c r="K96" s="28">
        <v>94249</v>
      </c>
      <c r="L96" s="20">
        <v>99546</v>
      </c>
      <c r="M96" s="20">
        <v>10000</v>
      </c>
      <c r="N96" s="21">
        <f t="shared" si="90"/>
        <v>454291</v>
      </c>
      <c r="O96" s="20">
        <v>98402</v>
      </c>
      <c r="P96" s="20">
        <v>106041</v>
      </c>
      <c r="Q96" s="20">
        <v>10000</v>
      </c>
      <c r="R96" s="21">
        <f t="shared" si="91"/>
        <v>668734</v>
      </c>
      <c r="S96" s="20">
        <v>88800</v>
      </c>
      <c r="T96" s="20">
        <v>90717</v>
      </c>
      <c r="U96" s="20">
        <v>0</v>
      </c>
      <c r="V96" s="21">
        <f t="shared" si="92"/>
        <v>848251</v>
      </c>
      <c r="W96" s="28">
        <f t="shared" si="93"/>
        <v>339300.4</v>
      </c>
      <c r="X96" s="20">
        <v>0</v>
      </c>
      <c r="Y96" s="20">
        <f t="shared" si="94"/>
        <v>0</v>
      </c>
      <c r="Z96" s="22" t="e">
        <f t="shared" si="95"/>
        <v>#DIV/0!</v>
      </c>
      <c r="AA96" s="20">
        <v>0</v>
      </c>
      <c r="AB96" s="20">
        <f t="shared" si="96"/>
        <v>-83739</v>
      </c>
      <c r="AC96" s="22">
        <f t="shared" si="97"/>
        <v>0</v>
      </c>
      <c r="AD96" s="20">
        <v>-1456</v>
      </c>
      <c r="AE96" s="20">
        <f t="shared" si="98"/>
        <v>-168213</v>
      </c>
      <c r="AF96" s="22">
        <f t="shared" si="99"/>
        <v>-8.7312676529321103E-3</v>
      </c>
      <c r="AG96" s="23">
        <f t="shared" si="100"/>
        <v>-1456</v>
      </c>
      <c r="AH96" s="23">
        <f t="shared" si="101"/>
        <v>-251952</v>
      </c>
      <c r="AI96" s="24">
        <f t="shared" si="102"/>
        <v>-5.8124680633622888E-3</v>
      </c>
      <c r="AJ96" s="20">
        <v>0</v>
      </c>
      <c r="AK96" s="20">
        <f t="shared" si="103"/>
        <v>-94249</v>
      </c>
      <c r="AL96" s="22">
        <f t="shared" si="104"/>
        <v>0</v>
      </c>
      <c r="AM96" s="20">
        <v>0</v>
      </c>
      <c r="AN96" s="20">
        <f t="shared" si="105"/>
        <v>-99546</v>
      </c>
      <c r="AO96" s="22">
        <f t="shared" si="106"/>
        <v>0</v>
      </c>
      <c r="AP96" s="20">
        <v>0</v>
      </c>
      <c r="AQ96" s="20">
        <f t="shared" si="107"/>
        <v>-10000</v>
      </c>
      <c r="AR96" s="22">
        <f t="shared" si="108"/>
        <v>0</v>
      </c>
      <c r="AS96" s="25">
        <f t="shared" si="109"/>
        <v>-1456</v>
      </c>
      <c r="AT96" s="25">
        <f>AS96-N96</f>
        <v>-455747</v>
      </c>
      <c r="AU96" s="26">
        <f t="shared" si="128"/>
        <v>-3.2049941557283769E-3</v>
      </c>
      <c r="AV96" s="20">
        <v>0</v>
      </c>
      <c r="AW96" s="20">
        <f t="shared" si="110"/>
        <v>-98402</v>
      </c>
      <c r="AX96" s="22">
        <f t="shared" si="111"/>
        <v>0</v>
      </c>
      <c r="AY96" s="20">
        <v>0</v>
      </c>
      <c r="AZ96" s="20">
        <f t="shared" si="112"/>
        <v>-106041</v>
      </c>
      <c r="BA96" s="22">
        <f t="shared" si="113"/>
        <v>0</v>
      </c>
      <c r="BB96" s="20">
        <v>0</v>
      </c>
      <c r="BC96" s="20">
        <f t="shared" si="114"/>
        <v>-10000</v>
      </c>
      <c r="BD96" s="27">
        <f t="shared" si="115"/>
        <v>0</v>
      </c>
      <c r="BE96" s="25">
        <f t="shared" si="116"/>
        <v>-1456</v>
      </c>
      <c r="BF96" s="25">
        <f t="shared" si="117"/>
        <v>-670190</v>
      </c>
      <c r="BG96" s="26">
        <f t="shared" si="118"/>
        <v>-2.1772483528577878E-3</v>
      </c>
      <c r="BH96" s="20">
        <v>0</v>
      </c>
      <c r="BI96" s="20">
        <f t="shared" si="119"/>
        <v>-88800</v>
      </c>
      <c r="BJ96" s="27">
        <f t="shared" si="120"/>
        <v>0</v>
      </c>
      <c r="BK96" s="20">
        <v>0</v>
      </c>
      <c r="BL96" s="20">
        <f t="shared" si="121"/>
        <v>-90717</v>
      </c>
      <c r="BM96" s="27">
        <f t="shared" si="122"/>
        <v>0</v>
      </c>
      <c r="BN96" s="20">
        <v>0</v>
      </c>
      <c r="BO96" s="20">
        <f t="shared" si="123"/>
        <v>0</v>
      </c>
      <c r="BP96" s="27" t="e">
        <f t="shared" si="124"/>
        <v>#DIV/0!</v>
      </c>
      <c r="BQ96" s="47">
        <f t="shared" si="125"/>
        <v>-1456</v>
      </c>
      <c r="BR96" s="25">
        <f>BQ96-V96</f>
        <v>-849707</v>
      </c>
      <c r="BS96" s="42">
        <f t="shared" si="130"/>
        <v>-1.7164730722392311E-3</v>
      </c>
      <c r="BT96" s="62">
        <f>BQ96*43/100</f>
        <v>-626.08000000000004</v>
      </c>
      <c r="BU96" s="49">
        <f t="shared" si="126"/>
        <v>-626.08000000000004</v>
      </c>
      <c r="BV96" s="28">
        <f>BU96-W96</f>
        <v>-339926.48000000004</v>
      </c>
      <c r="BW96" s="31">
        <f t="shared" si="132"/>
        <v>-1.8452085526571734E-3</v>
      </c>
    </row>
    <row r="97" spans="1:75" hidden="1" x14ac:dyDescent="0.2">
      <c r="A97" s="12"/>
      <c r="B97" s="34"/>
      <c r="C97" s="157" t="s">
        <v>169</v>
      </c>
      <c r="D97" s="158"/>
      <c r="E97" s="158"/>
      <c r="F97" s="159"/>
      <c r="G97" s="12">
        <v>6</v>
      </c>
      <c r="H97" s="12">
        <v>7</v>
      </c>
      <c r="I97" s="12">
        <v>8</v>
      </c>
      <c r="J97" s="39">
        <v>9</v>
      </c>
      <c r="K97" s="12">
        <v>10</v>
      </c>
      <c r="L97" s="12">
        <v>11</v>
      </c>
      <c r="M97" s="12">
        <v>12</v>
      </c>
      <c r="N97" s="39">
        <v>13</v>
      </c>
      <c r="O97" s="12">
        <v>14</v>
      </c>
      <c r="P97" s="12">
        <v>15</v>
      </c>
      <c r="Q97" s="12">
        <v>16</v>
      </c>
      <c r="R97" s="39">
        <v>17</v>
      </c>
      <c r="S97" s="12">
        <v>18</v>
      </c>
      <c r="T97" s="12">
        <v>19</v>
      </c>
      <c r="U97" s="12">
        <v>20</v>
      </c>
      <c r="V97" s="66">
        <f>SUM(V10:V96)</f>
        <v>108577708.42999998</v>
      </c>
      <c r="W97" s="67">
        <f>SUM(W10:W96)</f>
        <v>46578678.987200014</v>
      </c>
      <c r="X97" s="68">
        <v>22</v>
      </c>
      <c r="Y97" s="69">
        <v>23</v>
      </c>
      <c r="Z97" s="69">
        <v>24</v>
      </c>
      <c r="AA97" s="68">
        <v>25</v>
      </c>
      <c r="AB97" s="68">
        <v>26</v>
      </c>
      <c r="AC97" s="68">
        <v>27</v>
      </c>
      <c r="AD97" s="68">
        <v>28</v>
      </c>
      <c r="AE97" s="68">
        <v>29</v>
      </c>
      <c r="AF97" s="68">
        <v>30</v>
      </c>
      <c r="AG97" s="70">
        <v>31</v>
      </c>
      <c r="AH97" s="70">
        <v>32</v>
      </c>
      <c r="AI97" s="70">
        <v>33</v>
      </c>
      <c r="AJ97" s="67">
        <v>34</v>
      </c>
      <c r="AK97" s="68">
        <v>35</v>
      </c>
      <c r="AL97" s="68">
        <v>36</v>
      </c>
      <c r="AM97" s="69">
        <v>37</v>
      </c>
      <c r="AN97" s="69">
        <v>38</v>
      </c>
      <c r="AO97" s="69">
        <v>39</v>
      </c>
      <c r="AP97" s="68">
        <v>40</v>
      </c>
      <c r="AQ97" s="68">
        <v>41</v>
      </c>
      <c r="AR97" s="68">
        <v>42</v>
      </c>
      <c r="AS97" s="71">
        <v>43</v>
      </c>
      <c r="AT97" s="71">
        <v>44</v>
      </c>
      <c r="AU97" s="71">
        <v>45</v>
      </c>
      <c r="AV97" s="68">
        <v>46</v>
      </c>
      <c r="AW97" s="68">
        <v>47</v>
      </c>
      <c r="AX97" s="68">
        <v>48</v>
      </c>
      <c r="AY97" s="68">
        <v>49</v>
      </c>
      <c r="AZ97" s="68">
        <v>50</v>
      </c>
      <c r="BA97" s="68">
        <v>51</v>
      </c>
      <c r="BB97" s="68">
        <v>52</v>
      </c>
      <c r="BC97" s="68">
        <v>53</v>
      </c>
      <c r="BD97" s="72">
        <v>54</v>
      </c>
      <c r="BE97" s="71">
        <v>55</v>
      </c>
      <c r="BF97" s="71">
        <v>56</v>
      </c>
      <c r="BG97" s="71">
        <v>57</v>
      </c>
      <c r="BH97" s="71">
        <v>58</v>
      </c>
      <c r="BI97" s="71">
        <v>59</v>
      </c>
      <c r="BJ97" s="73">
        <v>60</v>
      </c>
      <c r="BK97" s="71">
        <v>61</v>
      </c>
      <c r="BL97" s="71">
        <v>62</v>
      </c>
      <c r="BM97" s="73">
        <v>63</v>
      </c>
      <c r="BN97" s="71">
        <v>64</v>
      </c>
      <c r="BO97" s="71">
        <v>65</v>
      </c>
      <c r="BP97" s="73">
        <v>66</v>
      </c>
      <c r="BQ97" s="74">
        <f>SUM(BQ10:BQ96)</f>
        <v>123775962.81999996</v>
      </c>
      <c r="BR97" s="71">
        <f>BQ97-V97</f>
        <v>15198254.389999986</v>
      </c>
      <c r="BS97" s="73"/>
      <c r="BT97" s="73"/>
      <c r="BU97" s="75">
        <f>SUM(BU10:BU96)</f>
        <v>56430536.780599996</v>
      </c>
      <c r="BV97" s="67">
        <f>BU97-W97</f>
        <v>9851857.7933999822</v>
      </c>
      <c r="BW97" s="67"/>
    </row>
    <row r="98" spans="1:75" hidden="1" x14ac:dyDescent="0.2">
      <c r="A98" s="12"/>
      <c r="B98" s="54"/>
      <c r="C98" s="54"/>
      <c r="D98" s="54"/>
      <c r="E98" s="54"/>
      <c r="F98" s="54"/>
      <c r="G98" s="12"/>
      <c r="H98" s="12"/>
      <c r="I98" s="12"/>
      <c r="J98" s="39"/>
      <c r="K98" s="12"/>
      <c r="L98" s="12"/>
      <c r="M98" s="12"/>
      <c r="N98" s="39"/>
      <c r="O98" s="12"/>
      <c r="P98" s="12"/>
      <c r="Q98" s="12"/>
      <c r="R98" s="39"/>
      <c r="S98" s="12"/>
      <c r="T98" s="12"/>
      <c r="U98" s="12"/>
      <c r="V98" s="39"/>
      <c r="W98" s="15"/>
      <c r="X98" s="12"/>
      <c r="Y98" s="13"/>
      <c r="Z98" s="13"/>
      <c r="AA98" s="12"/>
      <c r="AB98" s="12"/>
      <c r="AC98" s="12"/>
      <c r="AD98" s="12"/>
      <c r="AE98" s="12"/>
      <c r="AF98" s="12"/>
      <c r="AG98" s="14"/>
      <c r="AH98" s="14"/>
      <c r="AI98" s="14"/>
      <c r="AJ98" s="15"/>
      <c r="AK98" s="12"/>
      <c r="AL98" s="12"/>
      <c r="AM98" s="13"/>
      <c r="AN98" s="13"/>
      <c r="AO98" s="13"/>
      <c r="AP98" s="12"/>
      <c r="AQ98" s="12"/>
      <c r="AR98" s="12"/>
      <c r="AS98" s="16"/>
      <c r="AT98" s="16"/>
      <c r="AU98" s="16"/>
      <c r="AV98" s="12"/>
      <c r="AW98" s="12"/>
      <c r="AX98" s="12"/>
      <c r="AY98" s="12"/>
      <c r="AZ98" s="12"/>
      <c r="BA98" s="12"/>
      <c r="BB98" s="12"/>
      <c r="BC98" s="12"/>
      <c r="BD98" s="17"/>
      <c r="BE98" s="16"/>
      <c r="BF98" s="16"/>
      <c r="BG98" s="16"/>
      <c r="BH98" s="16"/>
      <c r="BI98" s="16"/>
      <c r="BJ98" s="45"/>
      <c r="BK98" s="16"/>
      <c r="BL98" s="16"/>
      <c r="BM98" s="45"/>
      <c r="BN98" s="16"/>
      <c r="BO98" s="16"/>
      <c r="BP98" s="45"/>
      <c r="BQ98" s="46"/>
      <c r="BR98" s="16"/>
      <c r="BS98" s="45"/>
      <c r="BT98" s="45"/>
      <c r="BU98" s="59"/>
      <c r="BV98" s="15"/>
      <c r="BW98" s="15"/>
    </row>
  </sheetData>
  <autoFilter ref="A10:AT97">
    <sortState ref="A7:AR92">
      <sortCondition ref="A7"/>
    </sortState>
  </autoFilter>
  <sortState ref="A5:BW93">
    <sortCondition descending="1" ref="BU6"/>
  </sortState>
  <mergeCells count="64">
    <mergeCell ref="BU8:BU9"/>
    <mergeCell ref="BV8:BW8"/>
    <mergeCell ref="B7:B9"/>
    <mergeCell ref="BK8:BK9"/>
    <mergeCell ref="BL8:BM8"/>
    <mergeCell ref="BN8:BN9"/>
    <mergeCell ref="BO8:BP8"/>
    <mergeCell ref="BQ8:BQ9"/>
    <mergeCell ref="BR8:BS8"/>
    <mergeCell ref="BB8:BB9"/>
    <mergeCell ref="BC8:BD8"/>
    <mergeCell ref="BE8:BE9"/>
    <mergeCell ref="BF8:BG8"/>
    <mergeCell ref="BH8:BH9"/>
    <mergeCell ref="BI8:BJ8"/>
    <mergeCell ref="AS8:AS9"/>
    <mergeCell ref="AT8:AU8"/>
    <mergeCell ref="AV8:AV9"/>
    <mergeCell ref="AW8:AX8"/>
    <mergeCell ref="AY8:AY9"/>
    <mergeCell ref="AZ8:BA8"/>
    <mergeCell ref="X8:X9"/>
    <mergeCell ref="AQ8:AR8"/>
    <mergeCell ref="AA8:AA9"/>
    <mergeCell ref="AB8:AC8"/>
    <mergeCell ref="AD8:AD9"/>
    <mergeCell ref="AE8:AF8"/>
    <mergeCell ref="AG8:AG9"/>
    <mergeCell ref="AH8:AI8"/>
    <mergeCell ref="AJ8:AJ9"/>
    <mergeCell ref="AK8:AL8"/>
    <mergeCell ref="AM8:AM9"/>
    <mergeCell ref="AN8:AO8"/>
    <mergeCell ref="AP8:AP9"/>
    <mergeCell ref="G7:W7"/>
    <mergeCell ref="P8:P9"/>
    <mergeCell ref="Q8:Q9"/>
    <mergeCell ref="R8:R9"/>
    <mergeCell ref="S8:S9"/>
    <mergeCell ref="T8:T9"/>
    <mergeCell ref="U8:U9"/>
    <mergeCell ref="V8:V9"/>
    <mergeCell ref="W8:W9"/>
    <mergeCell ref="K8:K9"/>
    <mergeCell ref="L8:L9"/>
    <mergeCell ref="M8:M9"/>
    <mergeCell ref="N8:N9"/>
    <mergeCell ref="O8:O9"/>
    <mergeCell ref="A5:BW5"/>
    <mergeCell ref="BU1:BW1"/>
    <mergeCell ref="BR2:BW2"/>
    <mergeCell ref="BQ3:BW3"/>
    <mergeCell ref="C97:F97"/>
    <mergeCell ref="A7:A9"/>
    <mergeCell ref="C7:C9"/>
    <mergeCell ref="D7:D9"/>
    <mergeCell ref="E7:E9"/>
    <mergeCell ref="F7:F9"/>
    <mergeCell ref="Y8:Z8"/>
    <mergeCell ref="BQ7:BW7"/>
    <mergeCell ref="G8:G9"/>
    <mergeCell ref="H8:H9"/>
    <mergeCell ref="I8:I9"/>
    <mergeCell ref="J8:J9"/>
  </mergeCells>
  <pageMargins left="0.31496062992125984" right="0.11811023622047245" top="0.15748031496062992" bottom="0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101"/>
  <sheetViews>
    <sheetView zoomScaleNormal="100" workbookViewId="0">
      <pane xSplit="5" ySplit="10" topLeftCell="U11" activePane="bottomRight" state="frozen"/>
      <selection pane="topRight" activeCell="F1" sqref="F1"/>
      <selection pane="bottomLeft" activeCell="A7" sqref="A7"/>
      <selection pane="bottomRight" activeCell="BX78" sqref="BX78"/>
    </sheetView>
  </sheetViews>
  <sheetFormatPr defaultRowHeight="11.25" x14ac:dyDescent="0.2"/>
  <cols>
    <col min="1" max="1" width="4.75" style="1" customWidth="1"/>
    <col min="2" max="2" width="23.375" style="1" customWidth="1"/>
    <col min="3" max="3" width="13.25" style="2" customWidth="1"/>
    <col min="4" max="4" width="11.125" style="2" hidden="1" customWidth="1"/>
    <col min="5" max="5" width="6.875" style="2" bestFit="1" customWidth="1"/>
    <col min="6" max="16" width="9" style="1" hidden="1" customWidth="1"/>
    <col min="17" max="17" width="9.5" style="1" hidden="1" customWidth="1"/>
    <col min="18" max="20" width="9" style="1" hidden="1" customWidth="1"/>
    <col min="21" max="21" width="10.875" style="1" customWidth="1"/>
    <col min="22" max="22" width="10.125" style="1" customWidth="1"/>
    <col min="23" max="23" width="9" style="1" hidden="1" customWidth="1"/>
    <col min="24" max="24" width="8.125" style="1" hidden="1" customWidth="1"/>
    <col min="25" max="25" width="7" style="1" hidden="1" customWidth="1"/>
    <col min="26" max="27" width="9" style="1" hidden="1" customWidth="1"/>
    <col min="28" max="28" width="7.75" style="1" hidden="1" customWidth="1"/>
    <col min="29" max="30" width="9" style="1" hidden="1" customWidth="1"/>
    <col min="31" max="31" width="7.75" style="1" hidden="1" customWidth="1"/>
    <col min="32" max="32" width="9.125" style="1" hidden="1" customWidth="1"/>
    <col min="33" max="33" width="9.25" style="1" hidden="1" customWidth="1"/>
    <col min="34" max="55" width="9" style="1" hidden="1" customWidth="1"/>
    <col min="56" max="56" width="9.5" style="1" hidden="1" customWidth="1"/>
    <col min="57" max="57" width="9.25" style="1" hidden="1" customWidth="1"/>
    <col min="58" max="67" width="9" style="1" hidden="1" customWidth="1"/>
    <col min="68" max="68" width="9.5" style="1" bestFit="1" customWidth="1"/>
    <col min="69" max="70" width="9" style="1" customWidth="1"/>
    <col min="71" max="71" width="11.5" style="1" hidden="1" customWidth="1"/>
    <col min="72" max="72" width="10.125" style="1" customWidth="1"/>
    <col min="73" max="73" width="9.5" style="33" bestFit="1" customWidth="1"/>
    <col min="74" max="74" width="9" style="33" customWidth="1"/>
    <col min="75" max="16384" width="9" style="1"/>
  </cols>
  <sheetData>
    <row r="1" spans="1:74" x14ac:dyDescent="0.2">
      <c r="BR1" s="118" t="s">
        <v>178</v>
      </c>
      <c r="BS1" s="118"/>
      <c r="BT1" s="118"/>
      <c r="BU1" s="118"/>
      <c r="BV1" s="118"/>
    </row>
    <row r="2" spans="1:74" x14ac:dyDescent="0.2">
      <c r="BQ2" s="118" t="s">
        <v>171</v>
      </c>
      <c r="BR2" s="118"/>
      <c r="BS2" s="118"/>
      <c r="BT2" s="118"/>
      <c r="BU2" s="118"/>
      <c r="BV2" s="118"/>
    </row>
    <row r="3" spans="1:74" x14ac:dyDescent="0.2">
      <c r="BQ3" s="118" t="s">
        <v>172</v>
      </c>
      <c r="BR3" s="118"/>
      <c r="BS3" s="118"/>
      <c r="BT3" s="118"/>
      <c r="BU3" s="118"/>
      <c r="BV3" s="118"/>
    </row>
    <row r="5" spans="1:74" ht="12" customHeight="1" x14ac:dyDescent="0.2">
      <c r="A5" s="162" t="s">
        <v>179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</row>
    <row r="6" spans="1:74" ht="12" customHeight="1" x14ac:dyDescent="0.2">
      <c r="A6" s="163"/>
      <c r="B6" s="163"/>
      <c r="BQ6" s="164" t="s">
        <v>180</v>
      </c>
      <c r="BR6" s="164"/>
      <c r="BS6" s="164"/>
      <c r="BT6" s="164"/>
      <c r="BU6" s="164"/>
      <c r="BV6" s="107" t="s">
        <v>174</v>
      </c>
    </row>
    <row r="7" spans="1:74" ht="14.25" customHeight="1" x14ac:dyDescent="0.2">
      <c r="A7" s="120" t="s">
        <v>0</v>
      </c>
      <c r="B7" s="120" t="s">
        <v>1</v>
      </c>
      <c r="C7" s="120" t="s">
        <v>2</v>
      </c>
      <c r="D7" s="120" t="s">
        <v>3</v>
      </c>
      <c r="E7" s="121" t="s">
        <v>4</v>
      </c>
      <c r="F7" s="141" t="s">
        <v>5</v>
      </c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3"/>
      <c r="W7" s="41" t="s">
        <v>6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1"/>
      <c r="BP7" s="147" t="s">
        <v>6</v>
      </c>
      <c r="BQ7" s="148"/>
      <c r="BR7" s="148"/>
      <c r="BS7" s="148"/>
      <c r="BT7" s="148"/>
      <c r="BU7" s="148"/>
      <c r="BV7" s="149"/>
    </row>
    <row r="8" spans="1:74" ht="11.25" customHeight="1" x14ac:dyDescent="0.2">
      <c r="A8" s="120"/>
      <c r="B8" s="120"/>
      <c r="C8" s="120"/>
      <c r="D8" s="120"/>
      <c r="E8" s="128"/>
      <c r="F8" s="120" t="s">
        <v>7</v>
      </c>
      <c r="G8" s="120" t="s">
        <v>8</v>
      </c>
      <c r="H8" s="120" t="s">
        <v>9</v>
      </c>
      <c r="I8" s="122" t="s">
        <v>10</v>
      </c>
      <c r="J8" s="120" t="s">
        <v>11</v>
      </c>
      <c r="K8" s="120" t="s">
        <v>12</v>
      </c>
      <c r="L8" s="120" t="s">
        <v>13</v>
      </c>
      <c r="M8" s="122" t="s">
        <v>14</v>
      </c>
      <c r="N8" s="120" t="s">
        <v>15</v>
      </c>
      <c r="O8" s="120" t="s">
        <v>16</v>
      </c>
      <c r="P8" s="120" t="s">
        <v>17</v>
      </c>
      <c r="Q8" s="122" t="s">
        <v>18</v>
      </c>
      <c r="R8" s="120" t="s">
        <v>19</v>
      </c>
      <c r="S8" s="120" t="s">
        <v>20</v>
      </c>
      <c r="T8" s="120" t="s">
        <v>21</v>
      </c>
      <c r="U8" s="131" t="s">
        <v>162</v>
      </c>
      <c r="V8" s="154" t="s">
        <v>165</v>
      </c>
      <c r="W8" s="132" t="s">
        <v>7</v>
      </c>
      <c r="X8" s="133" t="s">
        <v>22</v>
      </c>
      <c r="Y8" s="133"/>
      <c r="Z8" s="132" t="s">
        <v>8</v>
      </c>
      <c r="AA8" s="133" t="s">
        <v>23</v>
      </c>
      <c r="AB8" s="133"/>
      <c r="AC8" s="132" t="s">
        <v>9</v>
      </c>
      <c r="AD8" s="133" t="s">
        <v>24</v>
      </c>
      <c r="AE8" s="133"/>
      <c r="AF8" s="134" t="s">
        <v>10</v>
      </c>
      <c r="AG8" s="136" t="s">
        <v>25</v>
      </c>
      <c r="AH8" s="137"/>
      <c r="AI8" s="129" t="s">
        <v>11</v>
      </c>
      <c r="AJ8" s="133" t="s">
        <v>26</v>
      </c>
      <c r="AK8" s="133"/>
      <c r="AL8" s="129" t="s">
        <v>12</v>
      </c>
      <c r="AM8" s="133" t="s">
        <v>27</v>
      </c>
      <c r="AN8" s="133"/>
      <c r="AO8" s="129" t="s">
        <v>13</v>
      </c>
      <c r="AP8" s="133" t="s">
        <v>28</v>
      </c>
      <c r="AQ8" s="133"/>
      <c r="AR8" s="138" t="s">
        <v>14</v>
      </c>
      <c r="AS8" s="140" t="s">
        <v>29</v>
      </c>
      <c r="AT8" s="140"/>
      <c r="AU8" s="129" t="s">
        <v>15</v>
      </c>
      <c r="AV8" s="133" t="s">
        <v>30</v>
      </c>
      <c r="AW8" s="133"/>
      <c r="AX8" s="129" t="s">
        <v>16</v>
      </c>
      <c r="AY8" s="133" t="s">
        <v>31</v>
      </c>
      <c r="AZ8" s="133"/>
      <c r="BA8" s="129" t="s">
        <v>17</v>
      </c>
      <c r="BB8" s="133" t="s">
        <v>32</v>
      </c>
      <c r="BC8" s="150"/>
      <c r="BD8" s="156" t="s">
        <v>18</v>
      </c>
      <c r="BE8" s="140" t="s">
        <v>33</v>
      </c>
      <c r="BF8" s="140"/>
      <c r="BG8" s="129" t="s">
        <v>19</v>
      </c>
      <c r="BH8" s="133" t="s">
        <v>34</v>
      </c>
      <c r="BI8" s="150"/>
      <c r="BJ8" s="129" t="s">
        <v>20</v>
      </c>
      <c r="BK8" s="133" t="s">
        <v>35</v>
      </c>
      <c r="BL8" s="150"/>
      <c r="BM8" s="129" t="s">
        <v>21</v>
      </c>
      <c r="BN8" s="133" t="s">
        <v>36</v>
      </c>
      <c r="BO8" s="150"/>
      <c r="BP8" s="151" t="s">
        <v>37</v>
      </c>
      <c r="BQ8" s="140" t="s">
        <v>163</v>
      </c>
      <c r="BR8" s="153"/>
      <c r="BS8" s="60"/>
      <c r="BT8" s="144" t="s">
        <v>164</v>
      </c>
      <c r="BU8" s="146" t="s">
        <v>163</v>
      </c>
      <c r="BV8" s="146"/>
    </row>
    <row r="9" spans="1:74" ht="30" customHeight="1" x14ac:dyDescent="0.2">
      <c r="A9" s="121"/>
      <c r="B9" s="121"/>
      <c r="C9" s="121"/>
      <c r="D9" s="121"/>
      <c r="E9" s="128"/>
      <c r="F9" s="121"/>
      <c r="G9" s="121"/>
      <c r="H9" s="121"/>
      <c r="I9" s="123"/>
      <c r="J9" s="121"/>
      <c r="K9" s="121"/>
      <c r="L9" s="121"/>
      <c r="M9" s="123"/>
      <c r="N9" s="121"/>
      <c r="O9" s="121"/>
      <c r="P9" s="121"/>
      <c r="Q9" s="123"/>
      <c r="R9" s="121"/>
      <c r="S9" s="121"/>
      <c r="T9" s="121"/>
      <c r="U9" s="122"/>
      <c r="V9" s="155"/>
      <c r="W9" s="132"/>
      <c r="X9" s="4" t="s">
        <v>38</v>
      </c>
      <c r="Y9" s="4" t="s">
        <v>39</v>
      </c>
      <c r="Z9" s="132"/>
      <c r="AA9" s="4" t="s">
        <v>38</v>
      </c>
      <c r="AB9" s="4" t="s">
        <v>39</v>
      </c>
      <c r="AC9" s="132"/>
      <c r="AD9" s="4" t="s">
        <v>38</v>
      </c>
      <c r="AE9" s="4" t="s">
        <v>39</v>
      </c>
      <c r="AF9" s="135"/>
      <c r="AG9" s="5" t="s">
        <v>38</v>
      </c>
      <c r="AH9" s="5" t="s">
        <v>39</v>
      </c>
      <c r="AI9" s="130"/>
      <c r="AJ9" s="4" t="s">
        <v>38</v>
      </c>
      <c r="AK9" s="4" t="s">
        <v>39</v>
      </c>
      <c r="AL9" s="130"/>
      <c r="AM9" s="4" t="s">
        <v>38</v>
      </c>
      <c r="AN9" s="4" t="s">
        <v>39</v>
      </c>
      <c r="AO9" s="130"/>
      <c r="AP9" s="4" t="s">
        <v>38</v>
      </c>
      <c r="AQ9" s="4" t="s">
        <v>39</v>
      </c>
      <c r="AR9" s="139"/>
      <c r="AS9" s="6" t="s">
        <v>38</v>
      </c>
      <c r="AT9" s="6" t="s">
        <v>39</v>
      </c>
      <c r="AU9" s="130"/>
      <c r="AV9" s="4" t="s">
        <v>38</v>
      </c>
      <c r="AW9" s="4" t="s">
        <v>39</v>
      </c>
      <c r="AX9" s="130"/>
      <c r="AY9" s="4" t="s">
        <v>38</v>
      </c>
      <c r="AZ9" s="4" t="s">
        <v>39</v>
      </c>
      <c r="BA9" s="130"/>
      <c r="BB9" s="4" t="s">
        <v>38</v>
      </c>
      <c r="BC9" s="7" t="s">
        <v>39</v>
      </c>
      <c r="BD9" s="156"/>
      <c r="BE9" s="6" t="s">
        <v>38</v>
      </c>
      <c r="BF9" s="6" t="s">
        <v>39</v>
      </c>
      <c r="BG9" s="130"/>
      <c r="BH9" s="4" t="s">
        <v>38</v>
      </c>
      <c r="BI9" s="7" t="s">
        <v>39</v>
      </c>
      <c r="BJ9" s="130"/>
      <c r="BK9" s="4" t="s">
        <v>38</v>
      </c>
      <c r="BL9" s="7" t="s">
        <v>39</v>
      </c>
      <c r="BM9" s="130"/>
      <c r="BN9" s="4" t="s">
        <v>38</v>
      </c>
      <c r="BO9" s="7" t="s">
        <v>39</v>
      </c>
      <c r="BP9" s="152"/>
      <c r="BQ9" s="40" t="s">
        <v>38</v>
      </c>
      <c r="BR9" s="41" t="s">
        <v>39</v>
      </c>
      <c r="BS9" s="3"/>
      <c r="BT9" s="145"/>
      <c r="BU9" s="43" t="s">
        <v>38</v>
      </c>
      <c r="BV9" s="43" t="s">
        <v>39</v>
      </c>
    </row>
    <row r="10" spans="1:74" s="18" customFormat="1" x14ac:dyDescent="0.2">
      <c r="A10" s="34">
        <v>6</v>
      </c>
      <c r="B10" s="34" t="s">
        <v>46</v>
      </c>
      <c r="C10" s="35">
        <v>1007012092</v>
      </c>
      <c r="D10" s="35">
        <v>100701001</v>
      </c>
      <c r="E10" s="55">
        <v>86618101</v>
      </c>
      <c r="F10" s="36">
        <v>261487.87</v>
      </c>
      <c r="G10" s="36"/>
      <c r="H10" s="36"/>
      <c r="I10" s="56">
        <f t="shared" ref="I10:I41" si="0">F10+G10+H10</f>
        <v>261487.87</v>
      </c>
      <c r="J10" s="36"/>
      <c r="K10" s="36">
        <v>0</v>
      </c>
      <c r="L10" s="36">
        <v>0</v>
      </c>
      <c r="M10" s="56">
        <f t="shared" ref="M10:M41" si="1">I10+J10+K10+L10</f>
        <v>261487.87</v>
      </c>
      <c r="N10" s="36">
        <v>0</v>
      </c>
      <c r="O10" s="36">
        <v>0</v>
      </c>
      <c r="P10" s="36">
        <v>0</v>
      </c>
      <c r="Q10" s="56">
        <f t="shared" ref="Q10:Q41" si="2">M10+N10+O10+P10</f>
        <v>261487.87</v>
      </c>
      <c r="R10" s="36">
        <v>486441</v>
      </c>
      <c r="S10" s="36">
        <v>0</v>
      </c>
      <c r="T10" s="36">
        <v>0</v>
      </c>
      <c r="U10" s="57">
        <f t="shared" ref="U10:U41" si="3">Q10+R10+S10+T10</f>
        <v>747928.87</v>
      </c>
      <c r="V10" s="37">
        <f t="shared" ref="V10:V41" si="4">IF(E10=86618101,U10*40/100,U10*48/100)</f>
        <v>299171.54800000001</v>
      </c>
      <c r="W10" s="20">
        <v>836869</v>
      </c>
      <c r="X10" s="20">
        <f t="shared" ref="X10:X41" si="5">W10-F10</f>
        <v>575381.13</v>
      </c>
      <c r="Y10" s="22">
        <f t="shared" ref="Y10:Y41" si="6">W10/F10</f>
        <v>3.2004123174050099</v>
      </c>
      <c r="Z10" s="20">
        <v>100000</v>
      </c>
      <c r="AA10" s="20">
        <f t="shared" ref="AA10:AA41" si="7">Z10-G10</f>
        <v>100000</v>
      </c>
      <c r="AB10" s="22" t="e">
        <f t="shared" ref="AB10:AB41" si="8">Z10/G10</f>
        <v>#DIV/0!</v>
      </c>
      <c r="AC10" s="20">
        <v>0</v>
      </c>
      <c r="AD10" s="20">
        <f t="shared" ref="AD10:AD41" si="9">AC10-H10</f>
        <v>0</v>
      </c>
      <c r="AE10" s="22" t="e">
        <f t="shared" ref="AE10:AE41" si="10">AC10/H10</f>
        <v>#DIV/0!</v>
      </c>
      <c r="AF10" s="23">
        <f t="shared" ref="AF10:AF41" si="11">W10+Z10+AC10</f>
        <v>936869</v>
      </c>
      <c r="AG10" s="23">
        <f t="shared" ref="AG10:AG41" si="12">AF10-I10</f>
        <v>675381.13</v>
      </c>
      <c r="AH10" s="24">
        <f t="shared" ref="AH10:AH41" si="13">AF10/I10</f>
        <v>3.582839234569466</v>
      </c>
      <c r="AI10" s="20">
        <v>1072825</v>
      </c>
      <c r="AJ10" s="20">
        <f t="shared" ref="AJ10:AJ41" si="14">AI10-J10</f>
        <v>1072825</v>
      </c>
      <c r="AK10" s="22" t="e">
        <f t="shared" ref="AK10:AK41" si="15">AI10/J10</f>
        <v>#DIV/0!</v>
      </c>
      <c r="AL10" s="20">
        <v>76808.47</v>
      </c>
      <c r="AM10" s="20">
        <f t="shared" ref="AM10:AM41" si="16">AL10-K10</f>
        <v>76808.47</v>
      </c>
      <c r="AN10" s="22" t="e">
        <f t="shared" ref="AN10:AN41" si="17">AL10/K10</f>
        <v>#DIV/0!</v>
      </c>
      <c r="AO10" s="20">
        <v>2588540.79</v>
      </c>
      <c r="AP10" s="20">
        <f t="shared" ref="AP10:AP41" si="18">AO10-L10</f>
        <v>2588540.79</v>
      </c>
      <c r="AQ10" s="22" t="e">
        <f t="shared" ref="AQ10:AQ41" si="19">AO10/L10</f>
        <v>#DIV/0!</v>
      </c>
      <c r="AR10" s="25">
        <f t="shared" ref="AR10:AR41" si="20">AF10+AI10+AL10+AO10</f>
        <v>4675043.26</v>
      </c>
      <c r="AS10" s="25">
        <f t="shared" ref="AS10:AS17" si="21">AR10-M10</f>
        <v>4413555.3899999997</v>
      </c>
      <c r="AT10" s="26">
        <f t="shared" ref="AT10:AT17" si="22">AR10/M10</f>
        <v>17.878623815322676</v>
      </c>
      <c r="AU10" s="20">
        <v>779356.29</v>
      </c>
      <c r="AV10" s="20">
        <f t="shared" ref="AV10:AV41" si="23">AU10-N10</f>
        <v>779356.29</v>
      </c>
      <c r="AW10" s="22" t="e">
        <f t="shared" ref="AW10:AW41" si="24">AU10/N10</f>
        <v>#DIV/0!</v>
      </c>
      <c r="AX10" s="20">
        <v>354520.65</v>
      </c>
      <c r="AY10" s="20">
        <f t="shared" ref="AY10:AY41" si="25">AX10-O10</f>
        <v>354520.65</v>
      </c>
      <c r="AZ10" s="22" t="e">
        <f t="shared" ref="AZ10:AZ41" si="26">AX10/O10</f>
        <v>#DIV/0!</v>
      </c>
      <c r="BA10" s="20">
        <v>333846.64</v>
      </c>
      <c r="BB10" s="20">
        <f t="shared" ref="BB10:BB41" si="27">BA10-P10</f>
        <v>333846.64</v>
      </c>
      <c r="BC10" s="27" t="e">
        <f t="shared" ref="BC10:BC41" si="28">BA10/P10</f>
        <v>#DIV/0!</v>
      </c>
      <c r="BD10" s="25">
        <f t="shared" ref="BD10:BD41" si="29">AR10+AU10+AX10+BA10</f>
        <v>6142766.8399999999</v>
      </c>
      <c r="BE10" s="25">
        <f t="shared" ref="BE10:BE41" si="30">BD10-Q10</f>
        <v>5881278.9699999997</v>
      </c>
      <c r="BF10" s="26">
        <f t="shared" ref="BF10:BF41" si="31">BD10/Q10</f>
        <v>23.491593854812461</v>
      </c>
      <c r="BG10" s="20">
        <v>336437</v>
      </c>
      <c r="BH10" s="20">
        <f t="shared" ref="BH10:BH41" si="32">BG10-R10</f>
        <v>-150004</v>
      </c>
      <c r="BI10" s="22">
        <f t="shared" ref="BI10:BI41" si="33">BG10/R10</f>
        <v>0.69162961181314897</v>
      </c>
      <c r="BJ10" s="20">
        <v>0</v>
      </c>
      <c r="BK10" s="20">
        <f t="shared" ref="BK10:BK41" si="34">BJ10-S10</f>
        <v>0</v>
      </c>
      <c r="BL10" s="22" t="e">
        <f t="shared" ref="BL10:BL41" si="35">BJ10/S10</f>
        <v>#DIV/0!</v>
      </c>
      <c r="BM10" s="20">
        <v>325414.32</v>
      </c>
      <c r="BN10" s="20">
        <f t="shared" ref="BN10:BN41" si="36">BM10-T10</f>
        <v>325414.32</v>
      </c>
      <c r="BO10" s="27" t="e">
        <f t="shared" ref="BO10:BO41" si="37">BM10/T10</f>
        <v>#DIV/0!</v>
      </c>
      <c r="BP10" s="47">
        <f t="shared" ref="BP10:BP41" si="38">BD10+BG10+BJ10+BM10</f>
        <v>6804618.1600000001</v>
      </c>
      <c r="BQ10" s="25">
        <f t="shared" ref="BQ10:BQ17" si="39">BP10-U10</f>
        <v>6056689.29</v>
      </c>
      <c r="BR10" s="26">
        <f t="shared" ref="BR10:BR17" si="40">BP10/U10</f>
        <v>9.0979482581010682</v>
      </c>
      <c r="BS10" s="64">
        <f>BP10*43/100</f>
        <v>2925985.8087999998</v>
      </c>
      <c r="BT10" s="58">
        <f t="shared" ref="BT10:BT41" si="41">IF(E10=86618101,BP10*43/100,BP10*51/100)</f>
        <v>2925985.8087999998</v>
      </c>
      <c r="BU10" s="114">
        <f t="shared" ref="BU10:BU17" si="42">BT10-V10</f>
        <v>2626814.2607999998</v>
      </c>
      <c r="BV10" s="31">
        <f t="shared" ref="BV10:BV17" si="43">BT10/V10</f>
        <v>9.780294377458647</v>
      </c>
    </row>
    <row r="11" spans="1:74" s="18" customFormat="1" x14ac:dyDescent="0.2">
      <c r="A11" s="34">
        <v>2</v>
      </c>
      <c r="B11" s="34" t="s">
        <v>42</v>
      </c>
      <c r="C11" s="35">
        <v>1012004844</v>
      </c>
      <c r="D11" s="35">
        <v>101201001</v>
      </c>
      <c r="E11" s="55">
        <v>86618101</v>
      </c>
      <c r="F11" s="36">
        <v>248097</v>
      </c>
      <c r="G11" s="36">
        <v>193731</v>
      </c>
      <c r="H11" s="36">
        <v>196056</v>
      </c>
      <c r="I11" s="56">
        <f t="shared" si="0"/>
        <v>637884</v>
      </c>
      <c r="J11" s="36">
        <v>323003</v>
      </c>
      <c r="K11" s="36">
        <v>164933</v>
      </c>
      <c r="L11" s="36">
        <v>104009</v>
      </c>
      <c r="M11" s="56">
        <f t="shared" si="1"/>
        <v>1229829</v>
      </c>
      <c r="N11" s="36">
        <v>219090</v>
      </c>
      <c r="O11" s="36">
        <v>140946</v>
      </c>
      <c r="P11" s="36">
        <v>160692</v>
      </c>
      <c r="Q11" s="56">
        <f t="shared" si="2"/>
        <v>1750557</v>
      </c>
      <c r="R11" s="36">
        <v>300960</v>
      </c>
      <c r="S11" s="36">
        <v>322114</v>
      </c>
      <c r="T11" s="36">
        <v>407231</v>
      </c>
      <c r="U11" s="57">
        <f t="shared" si="3"/>
        <v>2780862</v>
      </c>
      <c r="V11" s="37">
        <f t="shared" si="4"/>
        <v>1112344.8</v>
      </c>
      <c r="W11" s="20">
        <v>419071</v>
      </c>
      <c r="X11" s="20">
        <f t="shared" si="5"/>
        <v>170974</v>
      </c>
      <c r="Y11" s="22">
        <f t="shared" si="6"/>
        <v>1.6891417469779966</v>
      </c>
      <c r="Z11" s="20">
        <v>443780</v>
      </c>
      <c r="AA11" s="20">
        <f t="shared" si="7"/>
        <v>250049</v>
      </c>
      <c r="AB11" s="22">
        <f t="shared" si="8"/>
        <v>2.2907020559435507</v>
      </c>
      <c r="AC11" s="20">
        <v>100000</v>
      </c>
      <c r="AD11" s="20">
        <f t="shared" si="9"/>
        <v>-96056</v>
      </c>
      <c r="AE11" s="22">
        <f t="shared" si="10"/>
        <v>0.51005835067531724</v>
      </c>
      <c r="AF11" s="23">
        <f t="shared" si="11"/>
        <v>962851</v>
      </c>
      <c r="AG11" s="23">
        <f t="shared" si="12"/>
        <v>324967</v>
      </c>
      <c r="AH11" s="24">
        <f t="shared" si="13"/>
        <v>1.5094452909933467</v>
      </c>
      <c r="AI11" s="20">
        <v>965805</v>
      </c>
      <c r="AJ11" s="20">
        <f t="shared" si="14"/>
        <v>642802</v>
      </c>
      <c r="AK11" s="22">
        <f t="shared" si="15"/>
        <v>2.9900805874868035</v>
      </c>
      <c r="AL11" s="20">
        <v>4342.72</v>
      </c>
      <c r="AM11" s="20">
        <f t="shared" si="16"/>
        <v>-160590.28</v>
      </c>
      <c r="AN11" s="22">
        <f t="shared" si="17"/>
        <v>2.6330206811250631E-2</v>
      </c>
      <c r="AO11" s="20">
        <v>1334288.52</v>
      </c>
      <c r="AP11" s="20">
        <f t="shared" si="18"/>
        <v>1230279.52</v>
      </c>
      <c r="AQ11" s="22">
        <f t="shared" si="19"/>
        <v>12.828587141497371</v>
      </c>
      <c r="AR11" s="25">
        <f t="shared" si="20"/>
        <v>3267287.24</v>
      </c>
      <c r="AS11" s="25">
        <f t="shared" si="21"/>
        <v>2037458.2400000002</v>
      </c>
      <c r="AT11" s="26">
        <f t="shared" si="22"/>
        <v>2.6567004355890131</v>
      </c>
      <c r="AU11" s="20">
        <v>591668.5</v>
      </c>
      <c r="AV11" s="20">
        <f t="shared" si="23"/>
        <v>372578.5</v>
      </c>
      <c r="AW11" s="22">
        <f t="shared" si="24"/>
        <v>2.7005728239536264</v>
      </c>
      <c r="AX11" s="20">
        <v>537996.12</v>
      </c>
      <c r="AY11" s="20">
        <f t="shared" si="25"/>
        <v>397050.12</v>
      </c>
      <c r="AZ11" s="22">
        <f t="shared" si="26"/>
        <v>3.8170371631688731</v>
      </c>
      <c r="BA11" s="20">
        <v>541781</v>
      </c>
      <c r="BB11" s="20">
        <f t="shared" si="27"/>
        <v>381089</v>
      </c>
      <c r="BC11" s="27">
        <f t="shared" si="28"/>
        <v>3.3715492992806113</v>
      </c>
      <c r="BD11" s="25">
        <f t="shared" si="29"/>
        <v>4938732.8600000003</v>
      </c>
      <c r="BE11" s="25">
        <f t="shared" si="30"/>
        <v>3188175.8600000003</v>
      </c>
      <c r="BF11" s="26">
        <f t="shared" si="31"/>
        <v>2.8212351040268899</v>
      </c>
      <c r="BG11" s="20">
        <v>653296</v>
      </c>
      <c r="BH11" s="20">
        <f t="shared" si="32"/>
        <v>352336</v>
      </c>
      <c r="BI11" s="27">
        <f t="shared" si="33"/>
        <v>2.1707070707070706</v>
      </c>
      <c r="BJ11" s="20">
        <v>573798.46</v>
      </c>
      <c r="BK11" s="20">
        <f t="shared" si="34"/>
        <v>251684.45999999996</v>
      </c>
      <c r="BL11" s="27">
        <f t="shared" si="35"/>
        <v>1.7813521299912451</v>
      </c>
      <c r="BM11" s="20">
        <v>643531</v>
      </c>
      <c r="BN11" s="20">
        <f t="shared" si="36"/>
        <v>236300</v>
      </c>
      <c r="BO11" s="27">
        <f t="shared" si="37"/>
        <v>1.5802603436378861</v>
      </c>
      <c r="BP11" s="47">
        <f t="shared" si="38"/>
        <v>6809358.3200000003</v>
      </c>
      <c r="BQ11" s="25">
        <f t="shared" si="39"/>
        <v>4028496.3200000003</v>
      </c>
      <c r="BR11" s="42">
        <f t="shared" si="40"/>
        <v>2.4486502098989451</v>
      </c>
      <c r="BS11" s="64">
        <f>BP11*43/100</f>
        <v>2928024.0776</v>
      </c>
      <c r="BT11" s="58">
        <f t="shared" si="41"/>
        <v>2928024.0776</v>
      </c>
      <c r="BU11" s="114">
        <f t="shared" si="42"/>
        <v>1815679.2775999999</v>
      </c>
      <c r="BV11" s="31">
        <f t="shared" si="43"/>
        <v>2.6322989756413659</v>
      </c>
    </row>
    <row r="12" spans="1:74" x14ac:dyDescent="0.2">
      <c r="A12" s="19">
        <v>26</v>
      </c>
      <c r="B12" s="19" t="s">
        <v>69</v>
      </c>
      <c r="C12" s="4">
        <v>1012000328</v>
      </c>
      <c r="D12" s="4"/>
      <c r="E12" s="4">
        <v>86618101</v>
      </c>
      <c r="F12" s="20"/>
      <c r="G12" s="20"/>
      <c r="H12" s="20"/>
      <c r="I12" s="21">
        <f t="shared" si="0"/>
        <v>0</v>
      </c>
      <c r="J12" s="28">
        <v>3734709</v>
      </c>
      <c r="K12" s="20">
        <v>0</v>
      </c>
      <c r="L12" s="20">
        <v>0</v>
      </c>
      <c r="M12" s="21">
        <f t="shared" si="1"/>
        <v>3734709</v>
      </c>
      <c r="N12" s="20">
        <v>0</v>
      </c>
      <c r="O12" s="20">
        <v>0</v>
      </c>
      <c r="P12" s="20">
        <v>0</v>
      </c>
      <c r="Q12" s="21">
        <f t="shared" si="2"/>
        <v>3734709</v>
      </c>
      <c r="R12" s="20">
        <v>0</v>
      </c>
      <c r="S12" s="20">
        <v>0</v>
      </c>
      <c r="T12" s="20">
        <v>0</v>
      </c>
      <c r="U12" s="21">
        <f t="shared" si="3"/>
        <v>3734709</v>
      </c>
      <c r="V12" s="28">
        <f t="shared" si="4"/>
        <v>1493883.6</v>
      </c>
      <c r="W12" s="20">
        <v>0</v>
      </c>
      <c r="X12" s="20">
        <f t="shared" si="5"/>
        <v>0</v>
      </c>
      <c r="Y12" s="22" t="e">
        <f t="shared" si="6"/>
        <v>#DIV/0!</v>
      </c>
      <c r="Z12" s="20">
        <v>920303</v>
      </c>
      <c r="AA12" s="20">
        <f t="shared" si="7"/>
        <v>920303</v>
      </c>
      <c r="AB12" s="22" t="e">
        <f t="shared" si="8"/>
        <v>#DIV/0!</v>
      </c>
      <c r="AC12" s="20">
        <v>1829810</v>
      </c>
      <c r="AD12" s="20">
        <f t="shared" si="9"/>
        <v>1829810</v>
      </c>
      <c r="AE12" s="22" t="e">
        <f t="shared" si="10"/>
        <v>#DIV/0!</v>
      </c>
      <c r="AF12" s="23">
        <f t="shared" si="11"/>
        <v>2750113</v>
      </c>
      <c r="AG12" s="23">
        <f t="shared" si="12"/>
        <v>2750113</v>
      </c>
      <c r="AH12" s="24" t="e">
        <f t="shared" si="13"/>
        <v>#DIV/0!</v>
      </c>
      <c r="AI12" s="20">
        <v>929305</v>
      </c>
      <c r="AJ12" s="20">
        <f t="shared" si="14"/>
        <v>-2805404</v>
      </c>
      <c r="AK12" s="22">
        <f t="shared" si="15"/>
        <v>0.2488292929917699</v>
      </c>
      <c r="AL12" s="20">
        <v>0</v>
      </c>
      <c r="AM12" s="20">
        <f t="shared" si="16"/>
        <v>0</v>
      </c>
      <c r="AN12" s="22" t="e">
        <f t="shared" si="17"/>
        <v>#DIV/0!</v>
      </c>
      <c r="AO12" s="20">
        <v>949647.48</v>
      </c>
      <c r="AP12" s="20">
        <f t="shared" si="18"/>
        <v>949647.48</v>
      </c>
      <c r="AQ12" s="22" t="e">
        <f t="shared" si="19"/>
        <v>#DIV/0!</v>
      </c>
      <c r="AR12" s="25">
        <f t="shared" si="20"/>
        <v>4629065.4800000004</v>
      </c>
      <c r="AS12" s="25">
        <f t="shared" si="21"/>
        <v>894356.48000000045</v>
      </c>
      <c r="AT12" s="26">
        <f t="shared" si="22"/>
        <v>1.2394715304458797</v>
      </c>
      <c r="AU12" s="20">
        <v>4005.18</v>
      </c>
      <c r="AV12" s="20">
        <f t="shared" si="23"/>
        <v>4005.18</v>
      </c>
      <c r="AW12" s="22" t="e">
        <f t="shared" si="24"/>
        <v>#DIV/0!</v>
      </c>
      <c r="AX12" s="20">
        <v>889352.43</v>
      </c>
      <c r="AY12" s="20">
        <f t="shared" si="25"/>
        <v>889352.43</v>
      </c>
      <c r="AZ12" s="22" t="e">
        <f t="shared" si="26"/>
        <v>#DIV/0!</v>
      </c>
      <c r="BA12" s="20">
        <v>0</v>
      </c>
      <c r="BB12" s="20">
        <f t="shared" si="27"/>
        <v>0</v>
      </c>
      <c r="BC12" s="27" t="e">
        <f t="shared" si="28"/>
        <v>#DIV/0!</v>
      </c>
      <c r="BD12" s="25">
        <f t="shared" si="29"/>
        <v>5522423.0899999999</v>
      </c>
      <c r="BE12" s="25">
        <f t="shared" si="30"/>
        <v>1787714.0899999999</v>
      </c>
      <c r="BF12" s="26">
        <f t="shared" si="31"/>
        <v>1.4786756049802006</v>
      </c>
      <c r="BG12" s="20">
        <v>623035</v>
      </c>
      <c r="BH12" s="20">
        <f t="shared" si="32"/>
        <v>623035</v>
      </c>
      <c r="BI12" s="27" t="e">
        <f t="shared" si="33"/>
        <v>#DIV/0!</v>
      </c>
      <c r="BJ12" s="20">
        <v>49668</v>
      </c>
      <c r="BK12" s="20">
        <f t="shared" si="34"/>
        <v>49668</v>
      </c>
      <c r="BL12" s="27" t="e">
        <f t="shared" si="35"/>
        <v>#DIV/0!</v>
      </c>
      <c r="BM12" s="20">
        <v>0</v>
      </c>
      <c r="BN12" s="20">
        <f t="shared" si="36"/>
        <v>0</v>
      </c>
      <c r="BO12" s="27" t="e">
        <f t="shared" si="37"/>
        <v>#DIV/0!</v>
      </c>
      <c r="BP12" s="47">
        <f t="shared" si="38"/>
        <v>6195126.0899999999</v>
      </c>
      <c r="BQ12" s="25">
        <f t="shared" si="39"/>
        <v>2460417.09</v>
      </c>
      <c r="BR12" s="42">
        <f t="shared" si="40"/>
        <v>1.6587975368362033</v>
      </c>
      <c r="BS12" s="62">
        <f>BP12*43/100</f>
        <v>2663904.2187000001</v>
      </c>
      <c r="BT12" s="49">
        <f t="shared" si="41"/>
        <v>2663904.2187000001</v>
      </c>
      <c r="BU12" s="114">
        <f t="shared" si="42"/>
        <v>1170020.6187</v>
      </c>
      <c r="BV12" s="31">
        <f t="shared" si="43"/>
        <v>1.7832073520989185</v>
      </c>
    </row>
    <row r="13" spans="1:74" x14ac:dyDescent="0.2">
      <c r="A13" s="19">
        <v>80</v>
      </c>
      <c r="B13" s="19" t="s">
        <v>148</v>
      </c>
      <c r="C13" s="4" t="s">
        <v>129</v>
      </c>
      <c r="D13" s="4" t="s">
        <v>130</v>
      </c>
      <c r="E13" s="4">
        <v>86618433</v>
      </c>
      <c r="F13" s="20">
        <v>186932.36</v>
      </c>
      <c r="G13" s="20"/>
      <c r="H13" s="20"/>
      <c r="I13" s="21">
        <f t="shared" si="0"/>
        <v>186932.36</v>
      </c>
      <c r="J13" s="28">
        <v>0</v>
      </c>
      <c r="K13" s="20">
        <v>0</v>
      </c>
      <c r="L13" s="20">
        <v>0</v>
      </c>
      <c r="M13" s="21">
        <f t="shared" si="1"/>
        <v>186932.36</v>
      </c>
      <c r="N13" s="20">
        <v>0</v>
      </c>
      <c r="O13" s="20">
        <v>0</v>
      </c>
      <c r="P13" s="20">
        <v>0</v>
      </c>
      <c r="Q13" s="21">
        <f t="shared" si="2"/>
        <v>186932.36</v>
      </c>
      <c r="R13" s="20">
        <v>314243</v>
      </c>
      <c r="S13" s="20">
        <v>0</v>
      </c>
      <c r="T13" s="20">
        <v>0</v>
      </c>
      <c r="U13" s="21">
        <f t="shared" si="3"/>
        <v>501175.36</v>
      </c>
      <c r="V13" s="28">
        <f t="shared" si="4"/>
        <v>240564.1728</v>
      </c>
      <c r="W13" s="20">
        <v>263130</v>
      </c>
      <c r="X13" s="20">
        <f t="shared" si="5"/>
        <v>76197.640000000014</v>
      </c>
      <c r="Y13" s="22">
        <f t="shared" si="6"/>
        <v>1.4076214519519255</v>
      </c>
      <c r="Z13" s="20">
        <v>93989</v>
      </c>
      <c r="AA13" s="20">
        <f t="shared" si="7"/>
        <v>93989</v>
      </c>
      <c r="AB13" s="22" t="e">
        <f t="shared" si="8"/>
        <v>#DIV/0!</v>
      </c>
      <c r="AC13" s="20">
        <v>0</v>
      </c>
      <c r="AD13" s="20">
        <f t="shared" si="9"/>
        <v>0</v>
      </c>
      <c r="AE13" s="22" t="e">
        <f t="shared" si="10"/>
        <v>#DIV/0!</v>
      </c>
      <c r="AF13" s="23">
        <f t="shared" si="11"/>
        <v>357119</v>
      </c>
      <c r="AG13" s="23">
        <f t="shared" si="12"/>
        <v>170186.64</v>
      </c>
      <c r="AH13" s="24">
        <f t="shared" si="13"/>
        <v>1.9104182924775572</v>
      </c>
      <c r="AI13" s="20">
        <v>990136</v>
      </c>
      <c r="AJ13" s="20">
        <f t="shared" si="14"/>
        <v>990136</v>
      </c>
      <c r="AK13" s="22" t="e">
        <f t="shared" si="15"/>
        <v>#DIV/0!</v>
      </c>
      <c r="AL13" s="20">
        <v>25867.31</v>
      </c>
      <c r="AM13" s="20">
        <f t="shared" si="16"/>
        <v>25867.31</v>
      </c>
      <c r="AN13" s="22" t="e">
        <f t="shared" si="17"/>
        <v>#DIV/0!</v>
      </c>
      <c r="AO13" s="20">
        <v>216333.61</v>
      </c>
      <c r="AP13" s="20">
        <f t="shared" si="18"/>
        <v>216333.61</v>
      </c>
      <c r="AQ13" s="22" t="e">
        <f t="shared" si="19"/>
        <v>#DIV/0!</v>
      </c>
      <c r="AR13" s="25">
        <f t="shared" si="20"/>
        <v>1589455.92</v>
      </c>
      <c r="AS13" s="25">
        <f t="shared" si="21"/>
        <v>1402523.56</v>
      </c>
      <c r="AT13" s="26">
        <f t="shared" si="22"/>
        <v>8.5028398507353149</v>
      </c>
      <c r="AU13" s="20">
        <v>448271.92</v>
      </c>
      <c r="AV13" s="20">
        <f t="shared" si="23"/>
        <v>448271.92</v>
      </c>
      <c r="AW13" s="22" t="e">
        <f t="shared" si="24"/>
        <v>#DIV/0!</v>
      </c>
      <c r="AX13" s="20">
        <v>0</v>
      </c>
      <c r="AY13" s="20">
        <f t="shared" si="25"/>
        <v>0</v>
      </c>
      <c r="AZ13" s="22" t="e">
        <f t="shared" si="26"/>
        <v>#DIV/0!</v>
      </c>
      <c r="BA13" s="20">
        <v>0</v>
      </c>
      <c r="BB13" s="20">
        <f t="shared" si="27"/>
        <v>0</v>
      </c>
      <c r="BC13" s="27" t="e">
        <f t="shared" si="28"/>
        <v>#DIV/0!</v>
      </c>
      <c r="BD13" s="25">
        <f t="shared" si="29"/>
        <v>2037727.8399999999</v>
      </c>
      <c r="BE13" s="25">
        <f t="shared" si="30"/>
        <v>1850795.48</v>
      </c>
      <c r="BF13" s="26">
        <f t="shared" si="31"/>
        <v>10.900883292758943</v>
      </c>
      <c r="BG13" s="20">
        <v>205844</v>
      </c>
      <c r="BH13" s="20">
        <f t="shared" si="32"/>
        <v>-108399</v>
      </c>
      <c r="BI13" s="27">
        <f t="shared" si="33"/>
        <v>0.65504720868881727</v>
      </c>
      <c r="BJ13" s="20">
        <v>67810</v>
      </c>
      <c r="BK13" s="20">
        <f t="shared" si="34"/>
        <v>67810</v>
      </c>
      <c r="BL13" s="27" t="e">
        <f t="shared" si="35"/>
        <v>#DIV/0!</v>
      </c>
      <c r="BM13" s="20">
        <v>77355.03</v>
      </c>
      <c r="BN13" s="20">
        <f t="shared" si="36"/>
        <v>77355.03</v>
      </c>
      <c r="BO13" s="27" t="e">
        <f t="shared" si="37"/>
        <v>#DIV/0!</v>
      </c>
      <c r="BP13" s="47">
        <f t="shared" si="38"/>
        <v>2388736.8699999996</v>
      </c>
      <c r="BQ13" s="25">
        <f t="shared" si="39"/>
        <v>1887561.5099999998</v>
      </c>
      <c r="BR13" s="42">
        <f t="shared" si="40"/>
        <v>4.7662695747851602</v>
      </c>
      <c r="BS13" s="42">
        <f>BP13*51/100</f>
        <v>1218255.8036999998</v>
      </c>
      <c r="BT13" s="49">
        <f t="shared" si="41"/>
        <v>1218255.8036999998</v>
      </c>
      <c r="BU13" s="114">
        <f t="shared" si="42"/>
        <v>977691.63089999976</v>
      </c>
      <c r="BV13" s="31">
        <f t="shared" si="43"/>
        <v>5.0641614232092325</v>
      </c>
    </row>
    <row r="14" spans="1:74" x14ac:dyDescent="0.2">
      <c r="A14" s="19">
        <v>55</v>
      </c>
      <c r="B14" s="19" t="s">
        <v>112</v>
      </c>
      <c r="C14" s="4">
        <v>1012012299</v>
      </c>
      <c r="D14" s="4">
        <v>101201001</v>
      </c>
      <c r="E14" s="4">
        <v>86618101</v>
      </c>
      <c r="F14" s="20"/>
      <c r="G14" s="20"/>
      <c r="H14" s="20"/>
      <c r="I14" s="21">
        <f t="shared" si="0"/>
        <v>0</v>
      </c>
      <c r="J14" s="28"/>
      <c r="K14" s="20"/>
      <c r="L14" s="20">
        <v>0</v>
      </c>
      <c r="M14" s="21">
        <f t="shared" si="1"/>
        <v>0</v>
      </c>
      <c r="N14" s="20"/>
      <c r="O14" s="20">
        <v>0</v>
      </c>
      <c r="P14" s="20">
        <v>0</v>
      </c>
      <c r="Q14" s="21">
        <f t="shared" si="2"/>
        <v>0</v>
      </c>
      <c r="R14" s="20">
        <v>0</v>
      </c>
      <c r="S14" s="20">
        <v>0</v>
      </c>
      <c r="T14" s="20">
        <v>0</v>
      </c>
      <c r="U14" s="21">
        <f t="shared" si="3"/>
        <v>0</v>
      </c>
      <c r="V14" s="28">
        <f t="shared" si="4"/>
        <v>0</v>
      </c>
      <c r="W14" s="20">
        <v>0</v>
      </c>
      <c r="X14" s="20">
        <f t="shared" si="5"/>
        <v>0</v>
      </c>
      <c r="Y14" s="22" t="e">
        <f t="shared" si="6"/>
        <v>#DIV/0!</v>
      </c>
      <c r="Z14" s="20">
        <v>11011</v>
      </c>
      <c r="AA14" s="20">
        <f t="shared" si="7"/>
        <v>11011</v>
      </c>
      <c r="AB14" s="22" t="e">
        <f t="shared" si="8"/>
        <v>#DIV/0!</v>
      </c>
      <c r="AC14" s="20">
        <v>38440</v>
      </c>
      <c r="AD14" s="20">
        <f t="shared" si="9"/>
        <v>38440</v>
      </c>
      <c r="AE14" s="22" t="e">
        <f t="shared" si="10"/>
        <v>#DIV/0!</v>
      </c>
      <c r="AF14" s="23">
        <f t="shared" si="11"/>
        <v>49451</v>
      </c>
      <c r="AG14" s="23">
        <f t="shared" si="12"/>
        <v>49451</v>
      </c>
      <c r="AH14" s="24" t="e">
        <f t="shared" si="13"/>
        <v>#DIV/0!</v>
      </c>
      <c r="AI14" s="20">
        <v>51570</v>
      </c>
      <c r="AJ14" s="20">
        <f t="shared" si="14"/>
        <v>51570</v>
      </c>
      <c r="AK14" s="22" t="e">
        <f t="shared" si="15"/>
        <v>#DIV/0!</v>
      </c>
      <c r="AL14" s="20">
        <v>55798</v>
      </c>
      <c r="AM14" s="20">
        <f t="shared" si="16"/>
        <v>55798</v>
      </c>
      <c r="AN14" s="22" t="e">
        <f t="shared" si="17"/>
        <v>#DIV/0!</v>
      </c>
      <c r="AO14" s="20">
        <v>58063</v>
      </c>
      <c r="AP14" s="20">
        <f t="shared" si="18"/>
        <v>58063</v>
      </c>
      <c r="AQ14" s="22" t="e">
        <f t="shared" si="19"/>
        <v>#DIV/0!</v>
      </c>
      <c r="AR14" s="25">
        <f t="shared" si="20"/>
        <v>214882</v>
      </c>
      <c r="AS14" s="25">
        <f t="shared" si="21"/>
        <v>214882</v>
      </c>
      <c r="AT14" s="26" t="e">
        <f t="shared" si="22"/>
        <v>#DIV/0!</v>
      </c>
      <c r="AU14" s="20">
        <v>70260.179999999993</v>
      </c>
      <c r="AV14" s="20">
        <f t="shared" si="23"/>
        <v>70260.179999999993</v>
      </c>
      <c r="AW14" s="22" t="e">
        <f t="shared" si="24"/>
        <v>#DIV/0!</v>
      </c>
      <c r="AX14" s="20">
        <v>244430</v>
      </c>
      <c r="AY14" s="20">
        <f t="shared" si="25"/>
        <v>244430</v>
      </c>
      <c r="AZ14" s="22" t="e">
        <f t="shared" si="26"/>
        <v>#DIV/0!</v>
      </c>
      <c r="BA14" s="20">
        <v>427656</v>
      </c>
      <c r="BB14" s="20">
        <f t="shared" si="27"/>
        <v>427656</v>
      </c>
      <c r="BC14" s="27" t="e">
        <f t="shared" si="28"/>
        <v>#DIV/0!</v>
      </c>
      <c r="BD14" s="25">
        <f t="shared" si="29"/>
        <v>957228.17999999993</v>
      </c>
      <c r="BE14" s="25">
        <f t="shared" si="30"/>
        <v>957228.17999999993</v>
      </c>
      <c r="BF14" s="26" t="e">
        <f t="shared" si="31"/>
        <v>#DIV/0!</v>
      </c>
      <c r="BG14" s="20">
        <v>283465.2</v>
      </c>
      <c r="BH14" s="20">
        <f t="shared" si="32"/>
        <v>283465.2</v>
      </c>
      <c r="BI14" s="27" t="e">
        <f t="shared" si="33"/>
        <v>#DIV/0!</v>
      </c>
      <c r="BJ14" s="20">
        <v>538445.61</v>
      </c>
      <c r="BK14" s="20">
        <f t="shared" si="34"/>
        <v>538445.61</v>
      </c>
      <c r="BL14" s="27" t="e">
        <f t="shared" si="35"/>
        <v>#DIV/0!</v>
      </c>
      <c r="BM14" s="20">
        <v>292473</v>
      </c>
      <c r="BN14" s="20">
        <f t="shared" si="36"/>
        <v>292473</v>
      </c>
      <c r="BO14" s="27" t="e">
        <f t="shared" si="37"/>
        <v>#DIV/0!</v>
      </c>
      <c r="BP14" s="47">
        <f t="shared" si="38"/>
        <v>2071611.9899999998</v>
      </c>
      <c r="BQ14" s="25">
        <f t="shared" si="39"/>
        <v>2071611.9899999998</v>
      </c>
      <c r="BR14" s="42" t="e">
        <f t="shared" si="40"/>
        <v>#DIV/0!</v>
      </c>
      <c r="BS14" s="62">
        <f>BP14*43/100</f>
        <v>890793.15569999989</v>
      </c>
      <c r="BT14" s="49">
        <f t="shared" si="41"/>
        <v>890793.15569999989</v>
      </c>
      <c r="BU14" s="114">
        <f t="shared" si="42"/>
        <v>890793.15569999989</v>
      </c>
      <c r="BV14" s="31" t="e">
        <f t="shared" si="43"/>
        <v>#DIV/0!</v>
      </c>
    </row>
    <row r="15" spans="1:74" x14ac:dyDescent="0.2">
      <c r="A15" s="19">
        <v>76</v>
      </c>
      <c r="B15" s="19" t="s">
        <v>142</v>
      </c>
      <c r="C15" s="4">
        <v>7708503727</v>
      </c>
      <c r="D15" s="4" t="s">
        <v>143</v>
      </c>
      <c r="E15" s="4">
        <v>86618433</v>
      </c>
      <c r="F15" s="20">
        <v>7132</v>
      </c>
      <c r="G15" s="20">
        <v>117532</v>
      </c>
      <c r="H15" s="20">
        <v>117804</v>
      </c>
      <c r="I15" s="21">
        <f t="shared" si="0"/>
        <v>242468</v>
      </c>
      <c r="J15" s="28">
        <v>0</v>
      </c>
      <c r="K15" s="20">
        <v>0</v>
      </c>
      <c r="L15" s="20">
        <v>0</v>
      </c>
      <c r="M15" s="21">
        <f t="shared" si="1"/>
        <v>242468</v>
      </c>
      <c r="N15" s="20">
        <v>0</v>
      </c>
      <c r="O15" s="20">
        <v>0</v>
      </c>
      <c r="P15" s="20">
        <v>0</v>
      </c>
      <c r="Q15" s="21">
        <f t="shared" si="2"/>
        <v>242468</v>
      </c>
      <c r="R15" s="20">
        <v>0</v>
      </c>
      <c r="S15" s="20">
        <v>0</v>
      </c>
      <c r="T15" s="20">
        <v>-242468</v>
      </c>
      <c r="U15" s="21">
        <f t="shared" si="3"/>
        <v>0</v>
      </c>
      <c r="V15" s="28">
        <f t="shared" si="4"/>
        <v>0</v>
      </c>
      <c r="W15" s="20"/>
      <c r="X15" s="20">
        <f t="shared" si="5"/>
        <v>-7132</v>
      </c>
      <c r="Y15" s="22">
        <f t="shared" si="6"/>
        <v>0</v>
      </c>
      <c r="Z15" s="20">
        <v>99729</v>
      </c>
      <c r="AA15" s="20">
        <f t="shared" si="7"/>
        <v>-17803</v>
      </c>
      <c r="AB15" s="22">
        <f t="shared" si="8"/>
        <v>0.84852635877888571</v>
      </c>
      <c r="AC15" s="20">
        <v>86891</v>
      </c>
      <c r="AD15" s="20">
        <f t="shared" si="9"/>
        <v>-30913</v>
      </c>
      <c r="AE15" s="22">
        <f t="shared" si="10"/>
        <v>0.73758955553291905</v>
      </c>
      <c r="AF15" s="23">
        <f t="shared" si="11"/>
        <v>186620</v>
      </c>
      <c r="AG15" s="23">
        <f t="shared" si="12"/>
        <v>-55848</v>
      </c>
      <c r="AH15" s="24">
        <f t="shared" si="13"/>
        <v>0.7696685748222446</v>
      </c>
      <c r="AI15" s="20">
        <v>75927</v>
      </c>
      <c r="AJ15" s="20">
        <f t="shared" si="14"/>
        <v>75927</v>
      </c>
      <c r="AK15" s="22" t="e">
        <f t="shared" si="15"/>
        <v>#DIV/0!</v>
      </c>
      <c r="AL15" s="20">
        <v>111229</v>
      </c>
      <c r="AM15" s="20">
        <f t="shared" si="16"/>
        <v>111229</v>
      </c>
      <c r="AN15" s="22" t="e">
        <f t="shared" si="17"/>
        <v>#DIV/0!</v>
      </c>
      <c r="AO15" s="20">
        <v>115516</v>
      </c>
      <c r="AP15" s="20">
        <f t="shared" si="18"/>
        <v>115516</v>
      </c>
      <c r="AQ15" s="22" t="e">
        <f t="shared" si="19"/>
        <v>#DIV/0!</v>
      </c>
      <c r="AR15" s="25">
        <f t="shared" si="20"/>
        <v>489292</v>
      </c>
      <c r="AS15" s="25">
        <f t="shared" si="21"/>
        <v>246824</v>
      </c>
      <c r="AT15" s="26">
        <f t="shared" si="22"/>
        <v>2.0179652572710625</v>
      </c>
      <c r="AU15" s="20">
        <v>123947</v>
      </c>
      <c r="AV15" s="20">
        <f t="shared" si="23"/>
        <v>123947</v>
      </c>
      <c r="AW15" s="22" t="e">
        <f t="shared" si="24"/>
        <v>#DIV/0!</v>
      </c>
      <c r="AX15" s="20">
        <v>154137</v>
      </c>
      <c r="AY15" s="20">
        <f t="shared" si="25"/>
        <v>154137</v>
      </c>
      <c r="AZ15" s="22" t="e">
        <f t="shared" si="26"/>
        <v>#DIV/0!</v>
      </c>
      <c r="BA15" s="20">
        <v>120609</v>
      </c>
      <c r="BB15" s="20">
        <f t="shared" si="27"/>
        <v>120609</v>
      </c>
      <c r="BC15" s="27" t="e">
        <f t="shared" si="28"/>
        <v>#DIV/0!</v>
      </c>
      <c r="BD15" s="25">
        <f t="shared" si="29"/>
        <v>887985</v>
      </c>
      <c r="BE15" s="25">
        <f t="shared" si="30"/>
        <v>645517</v>
      </c>
      <c r="BF15" s="26">
        <f t="shared" si="31"/>
        <v>3.6622770839863406</v>
      </c>
      <c r="BG15" s="20">
        <v>122274</v>
      </c>
      <c r="BH15" s="20">
        <f t="shared" si="32"/>
        <v>122274</v>
      </c>
      <c r="BI15" s="27" t="e">
        <f t="shared" si="33"/>
        <v>#DIV/0!</v>
      </c>
      <c r="BJ15" s="20">
        <v>129931</v>
      </c>
      <c r="BK15" s="20">
        <f t="shared" si="34"/>
        <v>129931</v>
      </c>
      <c r="BL15" s="27" t="e">
        <f t="shared" si="35"/>
        <v>#DIV/0!</v>
      </c>
      <c r="BM15" s="20">
        <v>128802</v>
      </c>
      <c r="BN15" s="20">
        <f t="shared" si="36"/>
        <v>371270</v>
      </c>
      <c r="BO15" s="27">
        <f t="shared" si="37"/>
        <v>-0.53121236616790668</v>
      </c>
      <c r="BP15" s="47">
        <f t="shared" si="38"/>
        <v>1268992</v>
      </c>
      <c r="BQ15" s="25">
        <f t="shared" si="39"/>
        <v>1268992</v>
      </c>
      <c r="BR15" s="42" t="e">
        <f t="shared" si="40"/>
        <v>#DIV/0!</v>
      </c>
      <c r="BS15" s="42">
        <f>BP15*51/100</f>
        <v>647185.92000000004</v>
      </c>
      <c r="BT15" s="49">
        <f t="shared" si="41"/>
        <v>647185.92000000004</v>
      </c>
      <c r="BU15" s="114">
        <f t="shared" si="42"/>
        <v>647185.92000000004</v>
      </c>
      <c r="BV15" s="31" t="e">
        <f t="shared" si="43"/>
        <v>#DIV/0!</v>
      </c>
    </row>
    <row r="16" spans="1:74" x14ac:dyDescent="0.2">
      <c r="A16" s="19">
        <v>52</v>
      </c>
      <c r="B16" s="19" t="s">
        <v>109</v>
      </c>
      <c r="C16" s="4">
        <v>1001082329</v>
      </c>
      <c r="D16" s="4">
        <v>101201001</v>
      </c>
      <c r="E16" s="4">
        <v>86618101</v>
      </c>
      <c r="F16" s="20">
        <v>0</v>
      </c>
      <c r="G16" s="20">
        <v>0</v>
      </c>
      <c r="H16" s="20">
        <v>0</v>
      </c>
      <c r="I16" s="21">
        <f t="shared" si="0"/>
        <v>0</v>
      </c>
      <c r="J16" s="28">
        <v>0</v>
      </c>
      <c r="K16" s="20">
        <v>0</v>
      </c>
      <c r="L16" s="20">
        <v>0</v>
      </c>
      <c r="M16" s="21">
        <f t="shared" si="1"/>
        <v>0</v>
      </c>
      <c r="N16" s="20">
        <v>0</v>
      </c>
      <c r="O16" s="20">
        <v>0</v>
      </c>
      <c r="P16" s="20">
        <v>0</v>
      </c>
      <c r="Q16" s="21">
        <f t="shared" si="2"/>
        <v>0</v>
      </c>
      <c r="R16" s="20">
        <v>0</v>
      </c>
      <c r="S16" s="20">
        <v>0</v>
      </c>
      <c r="T16" s="20">
        <v>0</v>
      </c>
      <c r="U16" s="21">
        <f t="shared" si="3"/>
        <v>0</v>
      </c>
      <c r="V16" s="28">
        <f t="shared" si="4"/>
        <v>0</v>
      </c>
      <c r="W16" s="20"/>
      <c r="X16" s="20">
        <f t="shared" si="5"/>
        <v>0</v>
      </c>
      <c r="Y16" s="22" t="e">
        <f t="shared" si="6"/>
        <v>#DIV/0!</v>
      </c>
      <c r="Z16" s="20">
        <v>143414</v>
      </c>
      <c r="AA16" s="20">
        <f t="shared" si="7"/>
        <v>143414</v>
      </c>
      <c r="AB16" s="22" t="e">
        <f t="shared" si="8"/>
        <v>#DIV/0!</v>
      </c>
      <c r="AC16" s="20">
        <v>652181</v>
      </c>
      <c r="AD16" s="20">
        <f t="shared" si="9"/>
        <v>652181</v>
      </c>
      <c r="AE16" s="22" t="e">
        <f t="shared" si="10"/>
        <v>#DIV/0!</v>
      </c>
      <c r="AF16" s="23">
        <f t="shared" si="11"/>
        <v>795595</v>
      </c>
      <c r="AG16" s="23">
        <f t="shared" si="12"/>
        <v>795595</v>
      </c>
      <c r="AH16" s="24" t="e">
        <f t="shared" si="13"/>
        <v>#DIV/0!</v>
      </c>
      <c r="AI16" s="20">
        <v>14504</v>
      </c>
      <c r="AJ16" s="20">
        <f t="shared" si="14"/>
        <v>14504</v>
      </c>
      <c r="AK16" s="22" t="e">
        <f t="shared" si="15"/>
        <v>#DIV/0!</v>
      </c>
      <c r="AL16" s="20">
        <v>0</v>
      </c>
      <c r="AM16" s="20">
        <f t="shared" si="16"/>
        <v>0</v>
      </c>
      <c r="AN16" s="22" t="e">
        <f t="shared" si="17"/>
        <v>#DIV/0!</v>
      </c>
      <c r="AO16" s="20">
        <v>14504</v>
      </c>
      <c r="AP16" s="20">
        <f t="shared" si="18"/>
        <v>14504</v>
      </c>
      <c r="AQ16" s="22" t="e">
        <f t="shared" si="19"/>
        <v>#DIV/0!</v>
      </c>
      <c r="AR16" s="25">
        <f t="shared" si="20"/>
        <v>824603</v>
      </c>
      <c r="AS16" s="25">
        <f t="shared" si="21"/>
        <v>824603</v>
      </c>
      <c r="AT16" s="26" t="e">
        <f t="shared" si="22"/>
        <v>#DIV/0!</v>
      </c>
      <c r="AU16" s="20">
        <v>0</v>
      </c>
      <c r="AV16" s="20">
        <f t="shared" si="23"/>
        <v>0</v>
      </c>
      <c r="AW16" s="22" t="e">
        <f t="shared" si="24"/>
        <v>#DIV/0!</v>
      </c>
      <c r="AX16" s="20">
        <v>155640.25</v>
      </c>
      <c r="AY16" s="20">
        <f t="shared" si="25"/>
        <v>155640.25</v>
      </c>
      <c r="AZ16" s="22" t="e">
        <f t="shared" si="26"/>
        <v>#DIV/0!</v>
      </c>
      <c r="BA16" s="20">
        <v>345013.73</v>
      </c>
      <c r="BB16" s="20">
        <f t="shared" si="27"/>
        <v>345013.73</v>
      </c>
      <c r="BC16" s="27" t="e">
        <f t="shared" si="28"/>
        <v>#DIV/0!</v>
      </c>
      <c r="BD16" s="25">
        <f t="shared" si="29"/>
        <v>1325256.98</v>
      </c>
      <c r="BE16" s="25">
        <f t="shared" si="30"/>
        <v>1325256.98</v>
      </c>
      <c r="BF16" s="26" t="e">
        <f t="shared" si="31"/>
        <v>#DIV/0!</v>
      </c>
      <c r="BG16" s="20">
        <v>0</v>
      </c>
      <c r="BH16" s="20">
        <f t="shared" si="32"/>
        <v>0</v>
      </c>
      <c r="BI16" s="27" t="e">
        <f t="shared" si="33"/>
        <v>#DIV/0!</v>
      </c>
      <c r="BJ16" s="20">
        <v>15284</v>
      </c>
      <c r="BK16" s="20">
        <f t="shared" si="34"/>
        <v>15284</v>
      </c>
      <c r="BL16" s="27" t="e">
        <f t="shared" si="35"/>
        <v>#DIV/0!</v>
      </c>
      <c r="BM16" s="20">
        <v>0</v>
      </c>
      <c r="BN16" s="20">
        <f t="shared" si="36"/>
        <v>0</v>
      </c>
      <c r="BO16" s="27" t="e">
        <f t="shared" si="37"/>
        <v>#DIV/0!</v>
      </c>
      <c r="BP16" s="47">
        <f t="shared" si="38"/>
        <v>1340540.98</v>
      </c>
      <c r="BQ16" s="25">
        <f t="shared" si="39"/>
        <v>1340540.98</v>
      </c>
      <c r="BR16" s="42" t="e">
        <f t="shared" si="40"/>
        <v>#DIV/0!</v>
      </c>
      <c r="BS16" s="62">
        <f>BP16*43/100</f>
        <v>576432.62140000006</v>
      </c>
      <c r="BT16" s="49">
        <f t="shared" si="41"/>
        <v>576432.62140000006</v>
      </c>
      <c r="BU16" s="114">
        <f t="shared" si="42"/>
        <v>576432.62140000006</v>
      </c>
      <c r="BV16" s="31" t="e">
        <f t="shared" si="43"/>
        <v>#DIV/0!</v>
      </c>
    </row>
    <row r="17" spans="1:74" x14ac:dyDescent="0.2">
      <c r="A17" s="19">
        <v>81</v>
      </c>
      <c r="B17" s="19" t="s">
        <v>149</v>
      </c>
      <c r="C17" s="4">
        <v>7841504873</v>
      </c>
      <c r="D17" s="4">
        <v>101201001</v>
      </c>
      <c r="E17" s="4">
        <v>86618433</v>
      </c>
      <c r="F17" s="20"/>
      <c r="G17" s="20"/>
      <c r="H17" s="20"/>
      <c r="I17" s="21">
        <f t="shared" si="0"/>
        <v>0</v>
      </c>
      <c r="J17" s="28"/>
      <c r="K17" s="20"/>
      <c r="L17" s="20">
        <v>2062</v>
      </c>
      <c r="M17" s="21">
        <f t="shared" si="1"/>
        <v>2062</v>
      </c>
      <c r="N17" s="20">
        <v>2605</v>
      </c>
      <c r="O17" s="20">
        <v>2595</v>
      </c>
      <c r="P17" s="20">
        <v>3253</v>
      </c>
      <c r="Q17" s="21">
        <f t="shared" si="2"/>
        <v>10515</v>
      </c>
      <c r="R17" s="20">
        <v>2069</v>
      </c>
      <c r="S17" s="20">
        <v>9490</v>
      </c>
      <c r="T17" s="20">
        <v>27050</v>
      </c>
      <c r="U17" s="21">
        <f t="shared" si="3"/>
        <v>49124</v>
      </c>
      <c r="V17" s="28">
        <f t="shared" si="4"/>
        <v>23579.52</v>
      </c>
      <c r="W17" s="20">
        <v>33742</v>
      </c>
      <c r="X17" s="20">
        <f t="shared" si="5"/>
        <v>33742</v>
      </c>
      <c r="Y17" s="22" t="e">
        <f t="shared" si="6"/>
        <v>#DIV/0!</v>
      </c>
      <c r="Z17" s="20">
        <v>71575</v>
      </c>
      <c r="AA17" s="20">
        <f t="shared" si="7"/>
        <v>71575</v>
      </c>
      <c r="AB17" s="22" t="e">
        <f t="shared" si="8"/>
        <v>#DIV/0!</v>
      </c>
      <c r="AC17" s="20">
        <v>63052</v>
      </c>
      <c r="AD17" s="20">
        <f t="shared" si="9"/>
        <v>63052</v>
      </c>
      <c r="AE17" s="22" t="e">
        <f t="shared" si="10"/>
        <v>#DIV/0!</v>
      </c>
      <c r="AF17" s="23">
        <f t="shared" si="11"/>
        <v>168369</v>
      </c>
      <c r="AG17" s="23">
        <f t="shared" si="12"/>
        <v>168369</v>
      </c>
      <c r="AH17" s="24" t="e">
        <f t="shared" si="13"/>
        <v>#DIV/0!</v>
      </c>
      <c r="AI17" s="20">
        <v>70470</v>
      </c>
      <c r="AJ17" s="20">
        <f t="shared" si="14"/>
        <v>70470</v>
      </c>
      <c r="AK17" s="22" t="e">
        <f t="shared" si="15"/>
        <v>#DIV/0!</v>
      </c>
      <c r="AL17" s="20">
        <v>116811</v>
      </c>
      <c r="AM17" s="20">
        <f t="shared" si="16"/>
        <v>116811</v>
      </c>
      <c r="AN17" s="22" t="e">
        <f t="shared" si="17"/>
        <v>#DIV/0!</v>
      </c>
      <c r="AO17" s="20">
        <v>72177</v>
      </c>
      <c r="AP17" s="20">
        <f t="shared" si="18"/>
        <v>70115</v>
      </c>
      <c r="AQ17" s="22">
        <f t="shared" si="19"/>
        <v>35.003394762366632</v>
      </c>
      <c r="AR17" s="25">
        <f t="shared" si="20"/>
        <v>427827</v>
      </c>
      <c r="AS17" s="25">
        <f t="shared" si="21"/>
        <v>425765</v>
      </c>
      <c r="AT17" s="26">
        <f t="shared" si="22"/>
        <v>207.4815712900097</v>
      </c>
      <c r="AU17" s="20">
        <v>75048</v>
      </c>
      <c r="AV17" s="20">
        <f t="shared" si="23"/>
        <v>72443</v>
      </c>
      <c r="AW17" s="22">
        <f t="shared" si="24"/>
        <v>28.809213051823416</v>
      </c>
      <c r="AX17" s="20">
        <v>29245</v>
      </c>
      <c r="AY17" s="20">
        <f t="shared" si="25"/>
        <v>26650</v>
      </c>
      <c r="AZ17" s="22">
        <f t="shared" si="26"/>
        <v>11.269749518304431</v>
      </c>
      <c r="BA17" s="20">
        <v>144201</v>
      </c>
      <c r="BB17" s="20">
        <f t="shared" si="27"/>
        <v>140948</v>
      </c>
      <c r="BC17" s="27">
        <f t="shared" si="28"/>
        <v>44.328619735628649</v>
      </c>
      <c r="BD17" s="25">
        <f t="shared" si="29"/>
        <v>676321</v>
      </c>
      <c r="BE17" s="25">
        <f t="shared" si="30"/>
        <v>665806</v>
      </c>
      <c r="BF17" s="26">
        <f t="shared" si="31"/>
        <v>64.319638611507372</v>
      </c>
      <c r="BG17" s="20">
        <v>28488</v>
      </c>
      <c r="BH17" s="20">
        <f t="shared" si="32"/>
        <v>26419</v>
      </c>
      <c r="BI17" s="27">
        <f t="shared" si="33"/>
        <v>13.768970517158047</v>
      </c>
      <c r="BJ17" s="20">
        <v>97706</v>
      </c>
      <c r="BK17" s="20">
        <f t="shared" si="34"/>
        <v>88216</v>
      </c>
      <c r="BL17" s="27">
        <f t="shared" si="35"/>
        <v>10.29567966280295</v>
      </c>
      <c r="BM17" s="20">
        <v>129053</v>
      </c>
      <c r="BN17" s="20">
        <f t="shared" si="36"/>
        <v>102003</v>
      </c>
      <c r="BO17" s="27">
        <f t="shared" si="37"/>
        <v>4.7709057301293898</v>
      </c>
      <c r="BP17" s="47">
        <f t="shared" si="38"/>
        <v>931568</v>
      </c>
      <c r="BQ17" s="25">
        <f t="shared" si="39"/>
        <v>882444</v>
      </c>
      <c r="BR17" s="42">
        <f t="shared" si="40"/>
        <v>18.963602312515267</v>
      </c>
      <c r="BS17" s="42">
        <f>BP17*51/100</f>
        <v>475099.68</v>
      </c>
      <c r="BT17" s="49">
        <f t="shared" si="41"/>
        <v>475099.68</v>
      </c>
      <c r="BU17" s="114">
        <f t="shared" si="42"/>
        <v>451520.16</v>
      </c>
      <c r="BV17" s="31">
        <f t="shared" si="43"/>
        <v>20.148827457047471</v>
      </c>
    </row>
    <row r="18" spans="1:74" x14ac:dyDescent="0.2">
      <c r="A18" s="19">
        <v>8</v>
      </c>
      <c r="B18" s="19" t="s">
        <v>48</v>
      </c>
      <c r="C18" s="4">
        <v>1012012108</v>
      </c>
      <c r="D18" s="4">
        <v>101201001</v>
      </c>
      <c r="E18" s="4">
        <v>86618101</v>
      </c>
      <c r="F18" s="20"/>
      <c r="G18" s="20"/>
      <c r="H18" s="20"/>
      <c r="I18" s="21">
        <f t="shared" si="0"/>
        <v>0</v>
      </c>
      <c r="J18" s="20"/>
      <c r="K18" s="20">
        <v>0</v>
      </c>
      <c r="L18" s="20">
        <v>964243</v>
      </c>
      <c r="M18" s="21">
        <f t="shared" si="1"/>
        <v>964243</v>
      </c>
      <c r="N18" s="20">
        <v>482988</v>
      </c>
      <c r="O18" s="20">
        <v>485017</v>
      </c>
      <c r="P18" s="20">
        <v>970258</v>
      </c>
      <c r="Q18" s="21">
        <f t="shared" si="2"/>
        <v>2902506</v>
      </c>
      <c r="R18" s="20">
        <v>486886</v>
      </c>
      <c r="S18" s="20">
        <v>12314</v>
      </c>
      <c r="T18" s="20">
        <v>1086173</v>
      </c>
      <c r="U18" s="21">
        <f t="shared" si="3"/>
        <v>4487879</v>
      </c>
      <c r="V18" s="28">
        <f t="shared" si="4"/>
        <v>1795151.6</v>
      </c>
      <c r="W18" s="20">
        <v>456377</v>
      </c>
      <c r="X18" s="20">
        <f t="shared" si="5"/>
        <v>456377</v>
      </c>
      <c r="Y18" s="22" t="e">
        <f t="shared" si="6"/>
        <v>#DIV/0!</v>
      </c>
      <c r="Z18" s="20">
        <v>477658</v>
      </c>
      <c r="AA18" s="20">
        <f t="shared" si="7"/>
        <v>477658</v>
      </c>
      <c r="AB18" s="22" t="e">
        <f t="shared" si="8"/>
        <v>#DIV/0!</v>
      </c>
      <c r="AC18" s="20">
        <v>468190</v>
      </c>
      <c r="AD18" s="20">
        <f t="shared" si="9"/>
        <v>468190</v>
      </c>
      <c r="AE18" s="22" t="e">
        <f t="shared" si="10"/>
        <v>#DIV/0!</v>
      </c>
      <c r="AF18" s="23">
        <f t="shared" si="11"/>
        <v>1402225</v>
      </c>
      <c r="AG18" s="23">
        <f t="shared" si="12"/>
        <v>1402225</v>
      </c>
      <c r="AH18" s="24" t="e">
        <f t="shared" si="13"/>
        <v>#DIV/0!</v>
      </c>
      <c r="AI18" s="20">
        <v>493558</v>
      </c>
      <c r="AJ18" s="20">
        <f t="shared" si="14"/>
        <v>493558</v>
      </c>
      <c r="AK18" s="22" t="e">
        <f t="shared" si="15"/>
        <v>#DIV/0!</v>
      </c>
      <c r="AL18" s="20">
        <v>534589</v>
      </c>
      <c r="AM18" s="20">
        <f t="shared" si="16"/>
        <v>534589</v>
      </c>
      <c r="AN18" s="22" t="e">
        <f t="shared" si="17"/>
        <v>#DIV/0!</v>
      </c>
      <c r="AO18" s="20">
        <v>515235</v>
      </c>
      <c r="AP18" s="20">
        <f t="shared" si="18"/>
        <v>-449008</v>
      </c>
      <c r="AQ18" s="22">
        <f t="shared" si="19"/>
        <v>0.53434144712484299</v>
      </c>
      <c r="AR18" s="25">
        <f t="shared" si="20"/>
        <v>2945607</v>
      </c>
      <c r="AS18" s="25">
        <f>AR18-(M18+M19)</f>
        <v>1947498</v>
      </c>
      <c r="AT18" s="26">
        <f>AR18/(M18+M19)</f>
        <v>2.9511876959330094</v>
      </c>
      <c r="AU18" s="20">
        <v>539500</v>
      </c>
      <c r="AV18" s="20">
        <f t="shared" si="23"/>
        <v>56512</v>
      </c>
      <c r="AW18" s="22">
        <f t="shared" si="24"/>
        <v>1.1170049773493338</v>
      </c>
      <c r="AX18" s="20">
        <v>525024</v>
      </c>
      <c r="AY18" s="20">
        <f t="shared" si="25"/>
        <v>40007</v>
      </c>
      <c r="AZ18" s="22">
        <f t="shared" si="26"/>
        <v>1.0824857685400717</v>
      </c>
      <c r="BA18" s="20">
        <v>528553</v>
      </c>
      <c r="BB18" s="20">
        <f t="shared" si="27"/>
        <v>-441705</v>
      </c>
      <c r="BC18" s="27">
        <f t="shared" si="28"/>
        <v>0.54475510637376867</v>
      </c>
      <c r="BD18" s="25">
        <f t="shared" si="29"/>
        <v>4538684</v>
      </c>
      <c r="BE18" s="25">
        <f t="shared" si="30"/>
        <v>1636178</v>
      </c>
      <c r="BF18" s="26">
        <f t="shared" si="31"/>
        <v>1.5637121852633551</v>
      </c>
      <c r="BG18" s="20">
        <v>537141</v>
      </c>
      <c r="BH18" s="20">
        <f t="shared" si="32"/>
        <v>50255</v>
      </c>
      <c r="BI18" s="27">
        <f t="shared" si="33"/>
        <v>1.1032171802023472</v>
      </c>
      <c r="BJ18" s="20">
        <v>520718.1</v>
      </c>
      <c r="BK18" s="20">
        <f t="shared" si="34"/>
        <v>508404.1</v>
      </c>
      <c r="BL18" s="27">
        <f t="shared" si="35"/>
        <v>42.286673704726326</v>
      </c>
      <c r="BM18" s="20">
        <v>899871</v>
      </c>
      <c r="BN18" s="20">
        <f t="shared" si="36"/>
        <v>-186302</v>
      </c>
      <c r="BO18" s="27">
        <f t="shared" si="37"/>
        <v>0.82847852045668602</v>
      </c>
      <c r="BP18" s="47">
        <f t="shared" si="38"/>
        <v>6496414.0999999996</v>
      </c>
      <c r="BQ18" s="25">
        <f>BP18-U18-U19</f>
        <v>1952146.0999999996</v>
      </c>
      <c r="BR18" s="42">
        <f>BP18/(U18+U19)</f>
        <v>1.4295842806806287</v>
      </c>
      <c r="BS18" s="62">
        <f>BP18*43/100</f>
        <v>2793458.0630000001</v>
      </c>
      <c r="BT18" s="49">
        <f t="shared" si="41"/>
        <v>2793458.0630000001</v>
      </c>
      <c r="BU18" s="114">
        <f>BT18-V18-V19</f>
        <v>975750.86300000001</v>
      </c>
      <c r="BV18" s="31">
        <f>BT18/(V18+V19)</f>
        <v>1.5368031017316759</v>
      </c>
    </row>
    <row r="19" spans="1:74" x14ac:dyDescent="0.2">
      <c r="A19" s="19">
        <v>28</v>
      </c>
      <c r="B19" s="19" t="s">
        <v>71</v>
      </c>
      <c r="C19" s="4">
        <v>1012007429</v>
      </c>
      <c r="D19" s="4">
        <v>101201001</v>
      </c>
      <c r="E19" s="4">
        <v>86618101</v>
      </c>
      <c r="F19" s="20">
        <v>5684</v>
      </c>
      <c r="G19" s="20">
        <v>5685</v>
      </c>
      <c r="H19" s="20">
        <v>5684</v>
      </c>
      <c r="I19" s="21">
        <f t="shared" si="0"/>
        <v>17053</v>
      </c>
      <c r="J19" s="28">
        <v>5685</v>
      </c>
      <c r="K19" s="20">
        <v>7374</v>
      </c>
      <c r="L19" s="20">
        <v>3754</v>
      </c>
      <c r="M19" s="21">
        <f t="shared" si="1"/>
        <v>33866</v>
      </c>
      <c r="N19" s="20">
        <v>3754</v>
      </c>
      <c r="O19" s="20">
        <v>0</v>
      </c>
      <c r="P19" s="20">
        <v>7507</v>
      </c>
      <c r="Q19" s="21">
        <f t="shared" si="2"/>
        <v>45127</v>
      </c>
      <c r="R19" s="20">
        <v>3754</v>
      </c>
      <c r="S19" s="20">
        <v>3754</v>
      </c>
      <c r="T19" s="20">
        <v>3754</v>
      </c>
      <c r="U19" s="21">
        <f t="shared" si="3"/>
        <v>56389</v>
      </c>
      <c r="V19" s="28">
        <f t="shared" si="4"/>
        <v>22555.599999999999</v>
      </c>
      <c r="W19" s="20">
        <v>4403</v>
      </c>
      <c r="X19" s="20">
        <f t="shared" si="5"/>
        <v>-1281</v>
      </c>
      <c r="Y19" s="22">
        <f t="shared" si="6"/>
        <v>0.77463054187192115</v>
      </c>
      <c r="Z19" s="20">
        <v>3754</v>
      </c>
      <c r="AA19" s="20">
        <f t="shared" si="7"/>
        <v>-1931</v>
      </c>
      <c r="AB19" s="22">
        <f t="shared" si="8"/>
        <v>0.66033421284080918</v>
      </c>
      <c r="AC19" s="20">
        <v>3754</v>
      </c>
      <c r="AD19" s="20">
        <f t="shared" si="9"/>
        <v>-1930</v>
      </c>
      <c r="AE19" s="22">
        <f t="shared" si="10"/>
        <v>0.66045038705137227</v>
      </c>
      <c r="AF19" s="23">
        <f t="shared" si="11"/>
        <v>11911</v>
      </c>
      <c r="AG19" s="23">
        <f t="shared" si="12"/>
        <v>-5142</v>
      </c>
      <c r="AH19" s="24">
        <f t="shared" si="13"/>
        <v>0.69846947751128829</v>
      </c>
      <c r="AI19" s="20">
        <v>276754</v>
      </c>
      <c r="AJ19" s="20">
        <f t="shared" si="14"/>
        <v>271069</v>
      </c>
      <c r="AK19" s="22">
        <f t="shared" si="15"/>
        <v>48.681442392260337</v>
      </c>
      <c r="AL19" s="20">
        <v>116853</v>
      </c>
      <c r="AM19" s="20">
        <f t="shared" si="16"/>
        <v>109479</v>
      </c>
      <c r="AN19" s="22">
        <f t="shared" si="17"/>
        <v>15.846623270951994</v>
      </c>
      <c r="AO19" s="20">
        <v>3754</v>
      </c>
      <c r="AP19" s="20">
        <f t="shared" si="18"/>
        <v>0</v>
      </c>
      <c r="AQ19" s="22">
        <f t="shared" si="19"/>
        <v>1</v>
      </c>
      <c r="AR19" s="25">
        <f t="shared" si="20"/>
        <v>409272</v>
      </c>
      <c r="AS19" s="25">
        <f t="shared" ref="AS19:AS50" si="44">AR19-M19</f>
        <v>375406</v>
      </c>
      <c r="AT19" s="26">
        <f t="shared" ref="AT19:AT50" si="45">AR19/M19</f>
        <v>12.085041044115041</v>
      </c>
      <c r="AU19" s="20">
        <v>3757</v>
      </c>
      <c r="AV19" s="20">
        <f t="shared" si="23"/>
        <v>3</v>
      </c>
      <c r="AW19" s="22">
        <f t="shared" si="24"/>
        <v>1.000799147575919</v>
      </c>
      <c r="AX19" s="20">
        <v>53192</v>
      </c>
      <c r="AY19" s="20">
        <f t="shared" si="25"/>
        <v>53192</v>
      </c>
      <c r="AZ19" s="22" t="e">
        <f t="shared" si="26"/>
        <v>#DIV/0!</v>
      </c>
      <c r="BA19" s="20">
        <v>344568.87</v>
      </c>
      <c r="BB19" s="20">
        <f t="shared" si="27"/>
        <v>337061.87</v>
      </c>
      <c r="BC19" s="27">
        <f t="shared" si="28"/>
        <v>45.899676302118024</v>
      </c>
      <c r="BD19" s="25">
        <f t="shared" si="29"/>
        <v>810789.87</v>
      </c>
      <c r="BE19" s="25">
        <f t="shared" si="30"/>
        <v>765662.87</v>
      </c>
      <c r="BF19" s="26">
        <f t="shared" si="31"/>
        <v>17.966846233961931</v>
      </c>
      <c r="BG19" s="20">
        <v>-337060.87</v>
      </c>
      <c r="BH19" s="20">
        <f t="shared" si="32"/>
        <v>-340814.87</v>
      </c>
      <c r="BI19" s="27">
        <f t="shared" si="33"/>
        <v>-89.787125732551942</v>
      </c>
      <c r="BJ19" s="20">
        <v>237573</v>
      </c>
      <c r="BK19" s="20">
        <f t="shared" si="34"/>
        <v>233819</v>
      </c>
      <c r="BL19" s="27">
        <f t="shared" si="35"/>
        <v>63.285295684603092</v>
      </c>
      <c r="BM19" s="20">
        <v>110123</v>
      </c>
      <c r="BN19" s="20">
        <f t="shared" si="36"/>
        <v>106369</v>
      </c>
      <c r="BO19" s="27">
        <f t="shared" si="37"/>
        <v>29.33484283431007</v>
      </c>
      <c r="BP19" s="47">
        <f t="shared" si="38"/>
        <v>821425</v>
      </c>
      <c r="BQ19" s="25">
        <f t="shared" ref="BQ19:BQ50" si="46">BP19-U19</f>
        <v>765036</v>
      </c>
      <c r="BR19" s="42">
        <f t="shared" ref="BR19:BR50" si="47">BP19/U19</f>
        <v>14.567114153469648</v>
      </c>
      <c r="BS19" s="62">
        <f>BP19*43/100</f>
        <v>353212.75</v>
      </c>
      <c r="BT19" s="49">
        <f t="shared" si="41"/>
        <v>353212.75</v>
      </c>
      <c r="BU19" s="114">
        <f t="shared" ref="BU19:BU50" si="48">BT19-V19</f>
        <v>330657.15000000002</v>
      </c>
      <c r="BV19" s="31">
        <f t="shared" ref="BV19:BV50" si="49">BT19/V19</f>
        <v>15.659647714979872</v>
      </c>
    </row>
    <row r="20" spans="1:74" x14ac:dyDescent="0.2">
      <c r="A20" s="19">
        <v>57</v>
      </c>
      <c r="B20" s="19" t="s">
        <v>114</v>
      </c>
      <c r="C20" s="4">
        <v>7813341546</v>
      </c>
      <c r="D20" s="4">
        <v>101202001</v>
      </c>
      <c r="E20" s="4">
        <v>86618411</v>
      </c>
      <c r="F20" s="20">
        <v>7770</v>
      </c>
      <c r="G20" s="20">
        <v>250261</v>
      </c>
      <c r="H20" s="20">
        <v>185199</v>
      </c>
      <c r="I20" s="21">
        <f t="shared" si="0"/>
        <v>443230</v>
      </c>
      <c r="J20" s="28">
        <v>189537</v>
      </c>
      <c r="K20" s="20">
        <v>236432</v>
      </c>
      <c r="L20" s="20">
        <v>216174</v>
      </c>
      <c r="M20" s="21">
        <f t="shared" si="1"/>
        <v>1085373</v>
      </c>
      <c r="N20" s="20">
        <v>250960</v>
      </c>
      <c r="O20" s="20">
        <v>288294</v>
      </c>
      <c r="P20" s="20">
        <v>216111</v>
      </c>
      <c r="Q20" s="21">
        <f t="shared" si="2"/>
        <v>1840738</v>
      </c>
      <c r="R20" s="20">
        <v>172293</v>
      </c>
      <c r="S20" s="20">
        <v>246347</v>
      </c>
      <c r="T20" s="20">
        <v>446832</v>
      </c>
      <c r="U20" s="21">
        <f t="shared" si="3"/>
        <v>2706210</v>
      </c>
      <c r="V20" s="28">
        <f t="shared" si="4"/>
        <v>1298980.8</v>
      </c>
      <c r="W20" s="20">
        <v>186114</v>
      </c>
      <c r="X20" s="20">
        <f t="shared" si="5"/>
        <v>178344</v>
      </c>
      <c r="Y20" s="22">
        <f t="shared" si="6"/>
        <v>23.952895752895753</v>
      </c>
      <c r="Z20" s="20">
        <v>278514</v>
      </c>
      <c r="AA20" s="20">
        <f t="shared" si="7"/>
        <v>28253</v>
      </c>
      <c r="AB20" s="22">
        <f t="shared" si="8"/>
        <v>1.1128941385193858</v>
      </c>
      <c r="AC20" s="20">
        <v>197599</v>
      </c>
      <c r="AD20" s="20">
        <f t="shared" si="9"/>
        <v>12400</v>
      </c>
      <c r="AE20" s="22">
        <f t="shared" si="10"/>
        <v>1.0669550051566152</v>
      </c>
      <c r="AF20" s="23">
        <f t="shared" si="11"/>
        <v>662227</v>
      </c>
      <c r="AG20" s="23">
        <f t="shared" si="12"/>
        <v>218997</v>
      </c>
      <c r="AH20" s="24">
        <f t="shared" si="13"/>
        <v>1.494093360106491</v>
      </c>
      <c r="AI20" s="20">
        <v>214897</v>
      </c>
      <c r="AJ20" s="20">
        <f t="shared" si="14"/>
        <v>25360</v>
      </c>
      <c r="AK20" s="22">
        <f t="shared" si="15"/>
        <v>1.1337997330336558</v>
      </c>
      <c r="AL20" s="20">
        <v>202595</v>
      </c>
      <c r="AM20" s="20">
        <f t="shared" si="16"/>
        <v>-33837</v>
      </c>
      <c r="AN20" s="22">
        <f t="shared" si="17"/>
        <v>0.85688485484198418</v>
      </c>
      <c r="AO20" s="20">
        <v>210495</v>
      </c>
      <c r="AP20" s="20">
        <f t="shared" si="18"/>
        <v>-5679</v>
      </c>
      <c r="AQ20" s="22">
        <f t="shared" si="19"/>
        <v>0.97372949568403233</v>
      </c>
      <c r="AR20" s="25">
        <f t="shared" si="20"/>
        <v>1290214</v>
      </c>
      <c r="AS20" s="25">
        <f t="shared" si="44"/>
        <v>204841</v>
      </c>
      <c r="AT20" s="26">
        <f t="shared" si="45"/>
        <v>1.1887286674719197</v>
      </c>
      <c r="AU20" s="20">
        <v>223566</v>
      </c>
      <c r="AV20" s="20">
        <f t="shared" si="23"/>
        <v>-27394</v>
      </c>
      <c r="AW20" s="22">
        <f t="shared" si="24"/>
        <v>0.89084316225693339</v>
      </c>
      <c r="AX20" s="20">
        <v>303716</v>
      </c>
      <c r="AY20" s="20">
        <f t="shared" si="25"/>
        <v>15422</v>
      </c>
      <c r="AZ20" s="22">
        <f t="shared" si="26"/>
        <v>1.0534940026500725</v>
      </c>
      <c r="BA20" s="20">
        <v>253104</v>
      </c>
      <c r="BB20" s="20">
        <f t="shared" si="27"/>
        <v>36993</v>
      </c>
      <c r="BC20" s="27">
        <f t="shared" si="28"/>
        <v>1.1711759234837653</v>
      </c>
      <c r="BD20" s="25">
        <f t="shared" si="29"/>
        <v>2070600</v>
      </c>
      <c r="BE20" s="25">
        <f t="shared" si="30"/>
        <v>229862</v>
      </c>
      <c r="BF20" s="26">
        <f t="shared" si="31"/>
        <v>1.1248749143006773</v>
      </c>
      <c r="BG20" s="20">
        <v>254998</v>
      </c>
      <c r="BH20" s="20">
        <f t="shared" si="32"/>
        <v>82705</v>
      </c>
      <c r="BI20" s="27">
        <f t="shared" si="33"/>
        <v>1.4800253057291939</v>
      </c>
      <c r="BJ20" s="20">
        <v>254901</v>
      </c>
      <c r="BK20" s="20">
        <f t="shared" si="34"/>
        <v>8554</v>
      </c>
      <c r="BL20" s="27">
        <f t="shared" si="35"/>
        <v>1.0347233779993261</v>
      </c>
      <c r="BM20" s="20">
        <v>556799</v>
      </c>
      <c r="BN20" s="20">
        <f t="shared" si="36"/>
        <v>109967</v>
      </c>
      <c r="BO20" s="27">
        <f t="shared" si="37"/>
        <v>1.2461036810255308</v>
      </c>
      <c r="BP20" s="47">
        <f t="shared" si="38"/>
        <v>3137298</v>
      </c>
      <c r="BQ20" s="25">
        <f t="shared" si="46"/>
        <v>431088</v>
      </c>
      <c r="BR20" s="42">
        <f t="shared" si="47"/>
        <v>1.1592958417861141</v>
      </c>
      <c r="BS20" s="62">
        <f>BP20*51/100</f>
        <v>1600021.98</v>
      </c>
      <c r="BT20" s="49">
        <f t="shared" si="41"/>
        <v>1600021.98</v>
      </c>
      <c r="BU20" s="114">
        <f t="shared" si="48"/>
        <v>301041.17999999993</v>
      </c>
      <c r="BV20" s="31">
        <f t="shared" si="49"/>
        <v>1.2317518318977463</v>
      </c>
    </row>
    <row r="21" spans="1:74" x14ac:dyDescent="0.2">
      <c r="A21" s="19">
        <v>3</v>
      </c>
      <c r="B21" s="19" t="s">
        <v>43</v>
      </c>
      <c r="C21" s="4">
        <v>1007003612</v>
      </c>
      <c r="D21" s="4">
        <v>100701001</v>
      </c>
      <c r="E21" s="4">
        <v>86618101</v>
      </c>
      <c r="F21" s="20"/>
      <c r="G21" s="20"/>
      <c r="H21" s="20"/>
      <c r="I21" s="21">
        <f t="shared" si="0"/>
        <v>0</v>
      </c>
      <c r="J21" s="20"/>
      <c r="K21" s="20">
        <v>0</v>
      </c>
      <c r="L21" s="20">
        <v>0</v>
      </c>
      <c r="M21" s="21">
        <f t="shared" si="1"/>
        <v>0</v>
      </c>
      <c r="N21" s="20">
        <v>0</v>
      </c>
      <c r="O21" s="20">
        <v>0</v>
      </c>
      <c r="P21" s="20">
        <v>0</v>
      </c>
      <c r="Q21" s="21">
        <f t="shared" si="2"/>
        <v>0</v>
      </c>
      <c r="R21" s="20">
        <v>9788</v>
      </c>
      <c r="S21" s="20">
        <v>506853</v>
      </c>
      <c r="T21" s="20">
        <v>5588070</v>
      </c>
      <c r="U21" s="21">
        <f t="shared" si="3"/>
        <v>6104711</v>
      </c>
      <c r="V21" s="28">
        <f t="shared" si="4"/>
        <v>2441884.4</v>
      </c>
      <c r="W21" s="20">
        <v>23844</v>
      </c>
      <c r="X21" s="20">
        <f t="shared" si="5"/>
        <v>23844</v>
      </c>
      <c r="Y21" s="22" t="e">
        <f t="shared" si="6"/>
        <v>#DIV/0!</v>
      </c>
      <c r="Z21" s="20">
        <v>618114</v>
      </c>
      <c r="AA21" s="20">
        <f t="shared" si="7"/>
        <v>618114</v>
      </c>
      <c r="AB21" s="22" t="e">
        <f t="shared" si="8"/>
        <v>#DIV/0!</v>
      </c>
      <c r="AC21" s="20">
        <v>602525</v>
      </c>
      <c r="AD21" s="20">
        <f t="shared" si="9"/>
        <v>602525</v>
      </c>
      <c r="AE21" s="22" t="e">
        <f t="shared" si="10"/>
        <v>#DIV/0!</v>
      </c>
      <c r="AF21" s="23">
        <f t="shared" si="11"/>
        <v>1244483</v>
      </c>
      <c r="AG21" s="23">
        <f t="shared" si="12"/>
        <v>1244483</v>
      </c>
      <c r="AH21" s="24" t="e">
        <f t="shared" si="13"/>
        <v>#DIV/0!</v>
      </c>
      <c r="AI21" s="20">
        <v>546884</v>
      </c>
      <c r="AJ21" s="20">
        <f t="shared" si="14"/>
        <v>546884</v>
      </c>
      <c r="AK21" s="22" t="e">
        <f t="shared" si="15"/>
        <v>#DIV/0!</v>
      </c>
      <c r="AL21" s="20">
        <v>532404</v>
      </c>
      <c r="AM21" s="20">
        <f t="shared" si="16"/>
        <v>532404</v>
      </c>
      <c r="AN21" s="22" t="e">
        <f t="shared" si="17"/>
        <v>#DIV/0!</v>
      </c>
      <c r="AO21" s="20">
        <v>623727</v>
      </c>
      <c r="AP21" s="20">
        <f t="shared" si="18"/>
        <v>623727</v>
      </c>
      <c r="AQ21" s="22" t="e">
        <f t="shared" si="19"/>
        <v>#DIV/0!</v>
      </c>
      <c r="AR21" s="25">
        <f t="shared" si="20"/>
        <v>2947498</v>
      </c>
      <c r="AS21" s="25">
        <f t="shared" si="44"/>
        <v>2947498</v>
      </c>
      <c r="AT21" s="26" t="e">
        <f t="shared" si="45"/>
        <v>#DIV/0!</v>
      </c>
      <c r="AU21" s="20">
        <v>528388</v>
      </c>
      <c r="AV21" s="20">
        <f t="shared" si="23"/>
        <v>528388</v>
      </c>
      <c r="AW21" s="22" t="e">
        <f t="shared" si="24"/>
        <v>#DIV/0!</v>
      </c>
      <c r="AX21" s="20">
        <v>378647</v>
      </c>
      <c r="AY21" s="20">
        <f t="shared" si="25"/>
        <v>378647</v>
      </c>
      <c r="AZ21" s="22" t="e">
        <f t="shared" si="26"/>
        <v>#DIV/0!</v>
      </c>
      <c r="BA21" s="20">
        <v>426110</v>
      </c>
      <c r="BB21" s="20">
        <f t="shared" si="27"/>
        <v>426110</v>
      </c>
      <c r="BC21" s="27" t="e">
        <f t="shared" si="28"/>
        <v>#DIV/0!</v>
      </c>
      <c r="BD21" s="25">
        <f t="shared" si="29"/>
        <v>4280643</v>
      </c>
      <c r="BE21" s="25">
        <f t="shared" si="30"/>
        <v>4280643</v>
      </c>
      <c r="BF21" s="26" t="e">
        <f t="shared" si="31"/>
        <v>#DIV/0!</v>
      </c>
      <c r="BG21" s="20">
        <v>556265</v>
      </c>
      <c r="BH21" s="20">
        <f t="shared" si="32"/>
        <v>546477</v>
      </c>
      <c r="BI21" s="27">
        <f t="shared" si="33"/>
        <v>56.831324070290151</v>
      </c>
      <c r="BJ21" s="20">
        <v>486848</v>
      </c>
      <c r="BK21" s="20">
        <f t="shared" si="34"/>
        <v>-20005</v>
      </c>
      <c r="BL21" s="27">
        <f t="shared" si="35"/>
        <v>0.96053096262624471</v>
      </c>
      <c r="BM21" s="20">
        <v>920117</v>
      </c>
      <c r="BN21" s="20">
        <f t="shared" si="36"/>
        <v>-4667953</v>
      </c>
      <c r="BO21" s="27">
        <f t="shared" si="37"/>
        <v>0.16465738618163336</v>
      </c>
      <c r="BP21" s="47">
        <f t="shared" si="38"/>
        <v>6243873</v>
      </c>
      <c r="BQ21" s="25">
        <f t="shared" si="46"/>
        <v>139162</v>
      </c>
      <c r="BR21" s="42">
        <f t="shared" si="47"/>
        <v>1.0227958375097528</v>
      </c>
      <c r="BS21" s="62">
        <f>BP21*43/100</f>
        <v>2684865.39</v>
      </c>
      <c r="BT21" s="49">
        <f t="shared" si="41"/>
        <v>2684865.39</v>
      </c>
      <c r="BU21" s="114">
        <f t="shared" si="48"/>
        <v>242980.99000000022</v>
      </c>
      <c r="BV21" s="31">
        <f t="shared" si="49"/>
        <v>1.0995055253229842</v>
      </c>
    </row>
    <row r="22" spans="1:74" x14ac:dyDescent="0.2">
      <c r="A22" s="19">
        <v>4</v>
      </c>
      <c r="B22" s="19" t="s">
        <v>44</v>
      </c>
      <c r="C22" s="4">
        <v>7838024362</v>
      </c>
      <c r="D22" s="4">
        <v>101245001</v>
      </c>
      <c r="E22" s="4">
        <v>86618101</v>
      </c>
      <c r="F22" s="20">
        <v>288126</v>
      </c>
      <c r="G22" s="20">
        <v>370822</v>
      </c>
      <c r="H22" s="20">
        <v>354041</v>
      </c>
      <c r="I22" s="21">
        <f t="shared" si="0"/>
        <v>1012989</v>
      </c>
      <c r="J22" s="20">
        <v>331797</v>
      </c>
      <c r="K22" s="20">
        <v>607164</v>
      </c>
      <c r="L22" s="20">
        <v>186737</v>
      </c>
      <c r="M22" s="21">
        <f t="shared" si="1"/>
        <v>2138687</v>
      </c>
      <c r="N22" s="20">
        <v>176400</v>
      </c>
      <c r="O22" s="20">
        <v>167018</v>
      </c>
      <c r="P22" s="20">
        <v>131709</v>
      </c>
      <c r="Q22" s="21">
        <f t="shared" si="2"/>
        <v>2613814</v>
      </c>
      <c r="R22" s="20">
        <v>157208</v>
      </c>
      <c r="S22" s="20">
        <v>312244</v>
      </c>
      <c r="T22" s="20">
        <v>397120</v>
      </c>
      <c r="U22" s="21">
        <f t="shared" si="3"/>
        <v>3480386</v>
      </c>
      <c r="V22" s="28">
        <f t="shared" si="4"/>
        <v>1392154.4</v>
      </c>
      <c r="W22" s="20">
        <v>291585</v>
      </c>
      <c r="X22" s="20">
        <f t="shared" si="5"/>
        <v>3459</v>
      </c>
      <c r="Y22" s="22">
        <f t="shared" si="6"/>
        <v>1.0120051644072385</v>
      </c>
      <c r="Z22" s="20">
        <v>380991</v>
      </c>
      <c r="AA22" s="20">
        <f t="shared" si="7"/>
        <v>10169</v>
      </c>
      <c r="AB22" s="22">
        <f t="shared" si="8"/>
        <v>1.0274228605638285</v>
      </c>
      <c r="AC22" s="20">
        <v>406250</v>
      </c>
      <c r="AD22" s="20">
        <f t="shared" si="9"/>
        <v>52209</v>
      </c>
      <c r="AE22" s="22">
        <f t="shared" si="10"/>
        <v>1.1474659714552835</v>
      </c>
      <c r="AF22" s="23">
        <f t="shared" si="11"/>
        <v>1078826</v>
      </c>
      <c r="AG22" s="23">
        <f t="shared" si="12"/>
        <v>65837</v>
      </c>
      <c r="AH22" s="24">
        <f t="shared" si="13"/>
        <v>1.0649928084115425</v>
      </c>
      <c r="AI22" s="20">
        <v>307737</v>
      </c>
      <c r="AJ22" s="20">
        <f t="shared" si="14"/>
        <v>-24060</v>
      </c>
      <c r="AK22" s="22">
        <f t="shared" si="15"/>
        <v>0.92748578196909559</v>
      </c>
      <c r="AL22" s="20">
        <v>628951</v>
      </c>
      <c r="AM22" s="20">
        <f t="shared" si="16"/>
        <v>21787</v>
      </c>
      <c r="AN22" s="22">
        <f t="shared" si="17"/>
        <v>1.035883221007833</v>
      </c>
      <c r="AO22" s="20">
        <v>239944</v>
      </c>
      <c r="AP22" s="20">
        <f t="shared" si="18"/>
        <v>53207</v>
      </c>
      <c r="AQ22" s="22">
        <f t="shared" si="19"/>
        <v>1.284930142392777</v>
      </c>
      <c r="AR22" s="25">
        <f t="shared" si="20"/>
        <v>2255458</v>
      </c>
      <c r="AS22" s="25">
        <f t="shared" si="44"/>
        <v>116771</v>
      </c>
      <c r="AT22" s="26">
        <f t="shared" si="45"/>
        <v>1.0545993873811361</v>
      </c>
      <c r="AU22" s="20">
        <v>260419.01</v>
      </c>
      <c r="AV22" s="20">
        <f t="shared" si="23"/>
        <v>84019.010000000009</v>
      </c>
      <c r="AW22" s="22">
        <f t="shared" si="24"/>
        <v>1.4762982426303854</v>
      </c>
      <c r="AX22" s="20">
        <v>175864</v>
      </c>
      <c r="AY22" s="20">
        <f t="shared" si="25"/>
        <v>8846</v>
      </c>
      <c r="AZ22" s="22">
        <f t="shared" si="26"/>
        <v>1.0529643511477804</v>
      </c>
      <c r="BA22" s="20">
        <v>154613</v>
      </c>
      <c r="BB22" s="20">
        <f t="shared" si="27"/>
        <v>22904</v>
      </c>
      <c r="BC22" s="27">
        <f t="shared" si="28"/>
        <v>1.1738985187041129</v>
      </c>
      <c r="BD22" s="25">
        <f t="shared" si="29"/>
        <v>2846354.01</v>
      </c>
      <c r="BE22" s="25">
        <f t="shared" si="30"/>
        <v>232540.00999999978</v>
      </c>
      <c r="BF22" s="26">
        <f t="shared" si="31"/>
        <v>1.0889657833342388</v>
      </c>
      <c r="BG22" s="20">
        <v>213004.74</v>
      </c>
      <c r="BH22" s="20">
        <f t="shared" si="32"/>
        <v>55796.739999999991</v>
      </c>
      <c r="BI22" s="27">
        <f t="shared" si="33"/>
        <v>1.3549230319067731</v>
      </c>
      <c r="BJ22" s="20">
        <v>343071</v>
      </c>
      <c r="BK22" s="20">
        <f t="shared" si="34"/>
        <v>30827</v>
      </c>
      <c r="BL22" s="27">
        <f t="shared" si="35"/>
        <v>1.0987272773856342</v>
      </c>
      <c r="BM22" s="20">
        <v>392945.37</v>
      </c>
      <c r="BN22" s="20">
        <f t="shared" si="36"/>
        <v>-4174.6300000000047</v>
      </c>
      <c r="BO22" s="27">
        <f t="shared" si="37"/>
        <v>0.9894877367042707</v>
      </c>
      <c r="BP22" s="47">
        <f t="shared" si="38"/>
        <v>3795375.12</v>
      </c>
      <c r="BQ22" s="25">
        <f t="shared" si="46"/>
        <v>314989.12000000011</v>
      </c>
      <c r="BR22" s="42">
        <f t="shared" si="47"/>
        <v>1.0905040762719997</v>
      </c>
      <c r="BS22" s="62">
        <f>BP22*43/100</f>
        <v>1632011.3015999999</v>
      </c>
      <c r="BT22" s="49">
        <f t="shared" si="41"/>
        <v>1632011.3015999999</v>
      </c>
      <c r="BU22" s="114">
        <f t="shared" si="48"/>
        <v>239856.90159999998</v>
      </c>
      <c r="BV22" s="31">
        <f t="shared" si="49"/>
        <v>1.1722918819923998</v>
      </c>
    </row>
    <row r="23" spans="1:74" x14ac:dyDescent="0.2">
      <c r="A23" s="19">
        <v>51</v>
      </c>
      <c r="B23" s="19" t="s">
        <v>108</v>
      </c>
      <c r="C23" s="4">
        <v>1012008736</v>
      </c>
      <c r="D23" s="4">
        <v>101201001</v>
      </c>
      <c r="E23" s="4">
        <v>86618101</v>
      </c>
      <c r="F23" s="20">
        <v>0</v>
      </c>
      <c r="G23" s="20">
        <v>0</v>
      </c>
      <c r="H23" s="20">
        <v>0</v>
      </c>
      <c r="I23" s="21">
        <f t="shared" si="0"/>
        <v>0</v>
      </c>
      <c r="J23" s="28">
        <v>93196</v>
      </c>
      <c r="K23" s="20">
        <v>37718</v>
      </c>
      <c r="L23" s="20">
        <v>52778</v>
      </c>
      <c r="M23" s="21">
        <f t="shared" si="1"/>
        <v>183692</v>
      </c>
      <c r="N23" s="20">
        <v>94348</v>
      </c>
      <c r="O23" s="20">
        <v>58300</v>
      </c>
      <c r="P23" s="20">
        <v>48230</v>
      </c>
      <c r="Q23" s="21">
        <f t="shared" si="2"/>
        <v>384570</v>
      </c>
      <c r="R23" s="20">
        <v>54411</v>
      </c>
      <c r="S23" s="20">
        <v>62000</v>
      </c>
      <c r="T23" s="20">
        <v>53852</v>
      </c>
      <c r="U23" s="21">
        <f t="shared" si="3"/>
        <v>554833</v>
      </c>
      <c r="V23" s="28">
        <f t="shared" si="4"/>
        <v>221933.2</v>
      </c>
      <c r="W23" s="20">
        <v>61280</v>
      </c>
      <c r="X23" s="20">
        <f t="shared" si="5"/>
        <v>61280</v>
      </c>
      <c r="Y23" s="22" t="e">
        <f t="shared" si="6"/>
        <v>#DIV/0!</v>
      </c>
      <c r="Z23" s="20">
        <v>61702</v>
      </c>
      <c r="AA23" s="20">
        <f t="shared" si="7"/>
        <v>61702</v>
      </c>
      <c r="AB23" s="22" t="e">
        <f t="shared" si="8"/>
        <v>#DIV/0!</v>
      </c>
      <c r="AC23" s="20">
        <v>58750</v>
      </c>
      <c r="AD23" s="20">
        <f t="shared" si="9"/>
        <v>58750</v>
      </c>
      <c r="AE23" s="22" t="e">
        <f t="shared" si="10"/>
        <v>#DIV/0!</v>
      </c>
      <c r="AF23" s="23">
        <f t="shared" si="11"/>
        <v>181732</v>
      </c>
      <c r="AG23" s="23">
        <f t="shared" si="12"/>
        <v>181732</v>
      </c>
      <c r="AH23" s="24" t="e">
        <f t="shared" si="13"/>
        <v>#DIV/0!</v>
      </c>
      <c r="AI23" s="20">
        <v>52945</v>
      </c>
      <c r="AJ23" s="20">
        <f t="shared" si="14"/>
        <v>-40251</v>
      </c>
      <c r="AK23" s="22">
        <f t="shared" si="15"/>
        <v>0.56810378127816641</v>
      </c>
      <c r="AL23" s="20">
        <v>65792</v>
      </c>
      <c r="AM23" s="20">
        <f t="shared" si="16"/>
        <v>28074</v>
      </c>
      <c r="AN23" s="22">
        <f t="shared" si="17"/>
        <v>1.7443130600774166</v>
      </c>
      <c r="AO23" s="20">
        <v>70230</v>
      </c>
      <c r="AP23" s="20">
        <f t="shared" si="18"/>
        <v>17452</v>
      </c>
      <c r="AQ23" s="22">
        <f t="shared" si="19"/>
        <v>1.330668081397552</v>
      </c>
      <c r="AR23" s="25">
        <f t="shared" si="20"/>
        <v>370699</v>
      </c>
      <c r="AS23" s="25">
        <f t="shared" si="44"/>
        <v>187007</v>
      </c>
      <c r="AT23" s="26">
        <f t="shared" si="45"/>
        <v>2.0180465126407245</v>
      </c>
      <c r="AU23" s="20">
        <v>79078</v>
      </c>
      <c r="AV23" s="20">
        <f t="shared" si="23"/>
        <v>-15270</v>
      </c>
      <c r="AW23" s="22">
        <f t="shared" si="24"/>
        <v>0.83815237206936022</v>
      </c>
      <c r="AX23" s="20">
        <v>114640</v>
      </c>
      <c r="AY23" s="20">
        <f t="shared" si="25"/>
        <v>56340</v>
      </c>
      <c r="AZ23" s="22">
        <f t="shared" si="26"/>
        <v>1.9663807890222984</v>
      </c>
      <c r="BA23" s="20">
        <v>109461</v>
      </c>
      <c r="BB23" s="20">
        <f t="shared" si="27"/>
        <v>61231</v>
      </c>
      <c r="BC23" s="27">
        <f t="shared" si="28"/>
        <v>2.2695625129587396</v>
      </c>
      <c r="BD23" s="25">
        <f t="shared" si="29"/>
        <v>673878</v>
      </c>
      <c r="BE23" s="25">
        <f t="shared" si="30"/>
        <v>289308</v>
      </c>
      <c r="BF23" s="26">
        <f t="shared" si="31"/>
        <v>1.75228957016928</v>
      </c>
      <c r="BG23" s="20">
        <v>126046</v>
      </c>
      <c r="BH23" s="20">
        <f t="shared" si="32"/>
        <v>71635</v>
      </c>
      <c r="BI23" s="27">
        <f t="shared" si="33"/>
        <v>2.3165536380511296</v>
      </c>
      <c r="BJ23" s="20">
        <v>115562.41</v>
      </c>
      <c r="BK23" s="20">
        <f t="shared" si="34"/>
        <v>53562.41</v>
      </c>
      <c r="BL23" s="27">
        <f t="shared" si="35"/>
        <v>1.8639098387096775</v>
      </c>
      <c r="BM23" s="20">
        <v>136078</v>
      </c>
      <c r="BN23" s="20">
        <f t="shared" si="36"/>
        <v>82226</v>
      </c>
      <c r="BO23" s="27">
        <f t="shared" si="37"/>
        <v>2.5268885092475672</v>
      </c>
      <c r="BP23" s="47">
        <f t="shared" si="38"/>
        <v>1051564.4100000001</v>
      </c>
      <c r="BQ23" s="25">
        <f t="shared" si="46"/>
        <v>496731.41000000015</v>
      </c>
      <c r="BR23" s="42">
        <f t="shared" si="47"/>
        <v>1.8952809403910729</v>
      </c>
      <c r="BS23" s="62">
        <f>BP23*43/100</f>
        <v>452172.69630000013</v>
      </c>
      <c r="BT23" s="49">
        <f t="shared" si="41"/>
        <v>452172.69630000013</v>
      </c>
      <c r="BU23" s="114">
        <f t="shared" si="48"/>
        <v>230239.49630000012</v>
      </c>
      <c r="BV23" s="31">
        <f t="shared" si="49"/>
        <v>2.0374270109204033</v>
      </c>
    </row>
    <row r="24" spans="1:74" x14ac:dyDescent="0.2">
      <c r="A24" s="19">
        <v>87</v>
      </c>
      <c r="B24" s="19" t="s">
        <v>160</v>
      </c>
      <c r="C24" s="4">
        <v>1012007098</v>
      </c>
      <c r="D24" s="4">
        <v>101201001</v>
      </c>
      <c r="E24" s="4">
        <v>86618450</v>
      </c>
      <c r="F24" s="19"/>
      <c r="G24" s="19"/>
      <c r="H24" s="19"/>
      <c r="I24" s="21">
        <f t="shared" si="0"/>
        <v>0</v>
      </c>
      <c r="J24" s="29"/>
      <c r="K24" s="19"/>
      <c r="L24" s="19"/>
      <c r="M24" s="21">
        <f t="shared" si="1"/>
        <v>0</v>
      </c>
      <c r="N24" s="19"/>
      <c r="O24" s="19"/>
      <c r="P24" s="19"/>
      <c r="Q24" s="21">
        <f t="shared" si="2"/>
        <v>0</v>
      </c>
      <c r="R24" s="19"/>
      <c r="S24" s="19"/>
      <c r="T24" s="19"/>
      <c r="U24" s="21">
        <f t="shared" si="3"/>
        <v>0</v>
      </c>
      <c r="V24" s="28">
        <f t="shared" si="4"/>
        <v>0</v>
      </c>
      <c r="W24" s="20">
        <v>27299</v>
      </c>
      <c r="X24" s="20">
        <f t="shared" si="5"/>
        <v>27299</v>
      </c>
      <c r="Y24" s="22" t="e">
        <f t="shared" si="6"/>
        <v>#DIV/0!</v>
      </c>
      <c r="Z24" s="20">
        <v>25376</v>
      </c>
      <c r="AA24" s="20">
        <f t="shared" si="7"/>
        <v>25376</v>
      </c>
      <c r="AB24" s="22" t="e">
        <f t="shared" si="8"/>
        <v>#DIV/0!</v>
      </c>
      <c r="AC24" s="20">
        <v>29777</v>
      </c>
      <c r="AD24" s="20">
        <f t="shared" si="9"/>
        <v>29777</v>
      </c>
      <c r="AE24" s="22" t="e">
        <f t="shared" si="10"/>
        <v>#DIV/0!</v>
      </c>
      <c r="AF24" s="23">
        <f t="shared" si="11"/>
        <v>82452</v>
      </c>
      <c r="AG24" s="23">
        <f t="shared" si="12"/>
        <v>82452</v>
      </c>
      <c r="AH24" s="24" t="e">
        <f t="shared" si="13"/>
        <v>#DIV/0!</v>
      </c>
      <c r="AI24" s="20">
        <v>34531</v>
      </c>
      <c r="AJ24" s="20">
        <f t="shared" si="14"/>
        <v>34531</v>
      </c>
      <c r="AK24" s="22" t="e">
        <f t="shared" si="15"/>
        <v>#DIV/0!</v>
      </c>
      <c r="AL24" s="20">
        <v>28620</v>
      </c>
      <c r="AM24" s="20">
        <f t="shared" si="16"/>
        <v>28620</v>
      </c>
      <c r="AN24" s="22" t="e">
        <f t="shared" si="17"/>
        <v>#DIV/0!</v>
      </c>
      <c r="AO24" s="20">
        <v>48883</v>
      </c>
      <c r="AP24" s="20">
        <f t="shared" si="18"/>
        <v>48883</v>
      </c>
      <c r="AQ24" s="22" t="e">
        <f t="shared" si="19"/>
        <v>#DIV/0!</v>
      </c>
      <c r="AR24" s="25">
        <f t="shared" si="20"/>
        <v>194486</v>
      </c>
      <c r="AS24" s="25">
        <f t="shared" si="44"/>
        <v>194486</v>
      </c>
      <c r="AT24" s="26" t="e">
        <f t="shared" si="45"/>
        <v>#DIV/0!</v>
      </c>
      <c r="AU24" s="20">
        <v>40740</v>
      </c>
      <c r="AV24" s="20">
        <f t="shared" si="23"/>
        <v>40740</v>
      </c>
      <c r="AW24" s="22" t="e">
        <f t="shared" si="24"/>
        <v>#DIV/0!</v>
      </c>
      <c r="AX24" s="20">
        <v>47587</v>
      </c>
      <c r="AY24" s="20">
        <f t="shared" si="25"/>
        <v>47587</v>
      </c>
      <c r="AZ24" s="22" t="e">
        <f t="shared" si="26"/>
        <v>#DIV/0!</v>
      </c>
      <c r="BA24" s="20">
        <v>37278</v>
      </c>
      <c r="BB24" s="20">
        <f t="shared" si="27"/>
        <v>37278</v>
      </c>
      <c r="BC24" s="27" t="e">
        <f t="shared" si="28"/>
        <v>#DIV/0!</v>
      </c>
      <c r="BD24" s="25">
        <f t="shared" si="29"/>
        <v>320091</v>
      </c>
      <c r="BE24" s="25">
        <f t="shared" si="30"/>
        <v>320091</v>
      </c>
      <c r="BF24" s="26" t="e">
        <f t="shared" si="31"/>
        <v>#DIV/0!</v>
      </c>
      <c r="BG24" s="20">
        <v>39457</v>
      </c>
      <c r="BH24" s="20">
        <f t="shared" si="32"/>
        <v>39457</v>
      </c>
      <c r="BI24" s="27" t="e">
        <f t="shared" si="33"/>
        <v>#DIV/0!</v>
      </c>
      <c r="BJ24" s="20">
        <v>29404</v>
      </c>
      <c r="BK24" s="20">
        <f t="shared" si="34"/>
        <v>29404</v>
      </c>
      <c r="BL24" s="27" t="e">
        <f t="shared" si="35"/>
        <v>#DIV/0!</v>
      </c>
      <c r="BM24" s="20">
        <v>43939</v>
      </c>
      <c r="BN24" s="20">
        <f t="shared" si="36"/>
        <v>43939</v>
      </c>
      <c r="BO24" s="27" t="e">
        <f t="shared" si="37"/>
        <v>#DIV/0!</v>
      </c>
      <c r="BP24" s="47">
        <f t="shared" si="38"/>
        <v>432891</v>
      </c>
      <c r="BQ24" s="25">
        <f t="shared" si="46"/>
        <v>432891</v>
      </c>
      <c r="BR24" s="42" t="e">
        <f t="shared" si="47"/>
        <v>#DIV/0!</v>
      </c>
      <c r="BS24" s="42">
        <f>BP24*51/100</f>
        <v>220774.41</v>
      </c>
      <c r="BT24" s="49">
        <f t="shared" si="41"/>
        <v>220774.41</v>
      </c>
      <c r="BU24" s="114">
        <f t="shared" si="48"/>
        <v>220774.41</v>
      </c>
      <c r="BV24" s="31" t="e">
        <f t="shared" si="49"/>
        <v>#DIV/0!</v>
      </c>
    </row>
    <row r="25" spans="1:74" x14ac:dyDescent="0.2">
      <c r="A25" s="19">
        <v>30</v>
      </c>
      <c r="B25" s="19" t="s">
        <v>73</v>
      </c>
      <c r="C25" s="4">
        <v>1001036450</v>
      </c>
      <c r="D25" s="4"/>
      <c r="E25" s="4">
        <v>86618101</v>
      </c>
      <c r="F25" s="20"/>
      <c r="G25" s="20">
        <v>117936</v>
      </c>
      <c r="H25" s="20">
        <v>156717</v>
      </c>
      <c r="I25" s="21">
        <f t="shared" si="0"/>
        <v>274653</v>
      </c>
      <c r="J25" s="28">
        <v>370412</v>
      </c>
      <c r="K25" s="20">
        <v>0</v>
      </c>
      <c r="L25" s="20">
        <v>147039</v>
      </c>
      <c r="M25" s="21">
        <f t="shared" si="1"/>
        <v>792104</v>
      </c>
      <c r="N25" s="20">
        <v>329290</v>
      </c>
      <c r="O25" s="20">
        <v>0</v>
      </c>
      <c r="P25" s="20">
        <v>118947</v>
      </c>
      <c r="Q25" s="21">
        <f t="shared" si="2"/>
        <v>1240341</v>
      </c>
      <c r="R25" s="20">
        <v>185221</v>
      </c>
      <c r="S25" s="20">
        <v>133039</v>
      </c>
      <c r="T25" s="20">
        <v>413759</v>
      </c>
      <c r="U25" s="21">
        <f t="shared" si="3"/>
        <v>1972360</v>
      </c>
      <c r="V25" s="28">
        <f t="shared" si="4"/>
        <v>788944</v>
      </c>
      <c r="W25" s="20">
        <v>0</v>
      </c>
      <c r="X25" s="20">
        <f t="shared" si="5"/>
        <v>0</v>
      </c>
      <c r="Y25" s="22" t="e">
        <f t="shared" si="6"/>
        <v>#DIV/0!</v>
      </c>
      <c r="Z25" s="20">
        <v>408118</v>
      </c>
      <c r="AA25" s="20">
        <f t="shared" si="7"/>
        <v>290182</v>
      </c>
      <c r="AB25" s="22">
        <f t="shared" si="8"/>
        <v>3.4605040021706688</v>
      </c>
      <c r="AC25" s="20">
        <v>299457</v>
      </c>
      <c r="AD25" s="20">
        <f t="shared" si="9"/>
        <v>142740</v>
      </c>
      <c r="AE25" s="22">
        <f t="shared" si="10"/>
        <v>1.9108137598346062</v>
      </c>
      <c r="AF25" s="23">
        <f t="shared" si="11"/>
        <v>707575</v>
      </c>
      <c r="AG25" s="23">
        <f t="shared" si="12"/>
        <v>432922</v>
      </c>
      <c r="AH25" s="24">
        <f t="shared" si="13"/>
        <v>2.576250760049954</v>
      </c>
      <c r="AI25" s="20">
        <v>120538</v>
      </c>
      <c r="AJ25" s="20">
        <f t="shared" si="14"/>
        <v>-249874</v>
      </c>
      <c r="AK25" s="22">
        <f t="shared" si="15"/>
        <v>0.32541602323898794</v>
      </c>
      <c r="AL25" s="20">
        <v>0</v>
      </c>
      <c r="AM25" s="20">
        <f t="shared" si="16"/>
        <v>0</v>
      </c>
      <c r="AN25" s="22" t="e">
        <f t="shared" si="17"/>
        <v>#DIV/0!</v>
      </c>
      <c r="AO25" s="20">
        <v>368845</v>
      </c>
      <c r="AP25" s="20">
        <f t="shared" si="18"/>
        <v>221806</v>
      </c>
      <c r="AQ25" s="22">
        <f t="shared" si="19"/>
        <v>2.5084841436625656</v>
      </c>
      <c r="AR25" s="25">
        <f t="shared" si="20"/>
        <v>1196958</v>
      </c>
      <c r="AS25" s="25">
        <f t="shared" si="44"/>
        <v>404854</v>
      </c>
      <c r="AT25" s="26">
        <f t="shared" si="45"/>
        <v>1.511112177188854</v>
      </c>
      <c r="AU25" s="20">
        <v>165329</v>
      </c>
      <c r="AV25" s="20">
        <f t="shared" si="23"/>
        <v>-163961</v>
      </c>
      <c r="AW25" s="22">
        <f t="shared" si="24"/>
        <v>0.5020771963922378</v>
      </c>
      <c r="AX25" s="20">
        <v>143388</v>
      </c>
      <c r="AY25" s="20">
        <f t="shared" si="25"/>
        <v>143388</v>
      </c>
      <c r="AZ25" s="22" t="e">
        <f t="shared" si="26"/>
        <v>#DIV/0!</v>
      </c>
      <c r="BA25" s="20">
        <v>128589</v>
      </c>
      <c r="BB25" s="20">
        <f t="shared" si="27"/>
        <v>9642</v>
      </c>
      <c r="BC25" s="27">
        <f t="shared" si="28"/>
        <v>1.0810613130217659</v>
      </c>
      <c r="BD25" s="25">
        <f t="shared" si="29"/>
        <v>1634264</v>
      </c>
      <c r="BE25" s="25">
        <f t="shared" si="30"/>
        <v>393923</v>
      </c>
      <c r="BF25" s="26">
        <f t="shared" si="31"/>
        <v>1.3175925007719651</v>
      </c>
      <c r="BG25" s="20">
        <v>271647</v>
      </c>
      <c r="BH25" s="20">
        <f t="shared" si="32"/>
        <v>86426</v>
      </c>
      <c r="BI25" s="27">
        <f t="shared" si="33"/>
        <v>1.466610157595521</v>
      </c>
      <c r="BJ25" s="20">
        <v>93486</v>
      </c>
      <c r="BK25" s="20">
        <f t="shared" si="34"/>
        <v>-39553</v>
      </c>
      <c r="BL25" s="27">
        <f t="shared" si="35"/>
        <v>0.70269620186561832</v>
      </c>
      <c r="BM25" s="20">
        <v>336252</v>
      </c>
      <c r="BN25" s="20">
        <f t="shared" si="36"/>
        <v>-77507</v>
      </c>
      <c r="BO25" s="27">
        <f t="shared" si="37"/>
        <v>0.81267597804519054</v>
      </c>
      <c r="BP25" s="47">
        <f t="shared" si="38"/>
        <v>2335649</v>
      </c>
      <c r="BQ25" s="25">
        <f t="shared" si="46"/>
        <v>363289</v>
      </c>
      <c r="BR25" s="42">
        <f t="shared" si="47"/>
        <v>1.1841900058812793</v>
      </c>
      <c r="BS25" s="62">
        <f>BP25*43/100</f>
        <v>1004329.07</v>
      </c>
      <c r="BT25" s="49">
        <f t="shared" si="41"/>
        <v>1004329.07</v>
      </c>
      <c r="BU25" s="114">
        <f t="shared" si="48"/>
        <v>215385.06999999995</v>
      </c>
      <c r="BV25" s="31">
        <f t="shared" si="49"/>
        <v>1.2730042563223751</v>
      </c>
    </row>
    <row r="26" spans="1:74" x14ac:dyDescent="0.2">
      <c r="A26" s="19">
        <v>89</v>
      </c>
      <c r="B26" s="19" t="s">
        <v>161</v>
      </c>
      <c r="C26" s="4">
        <v>1005012435</v>
      </c>
      <c r="D26" s="4">
        <v>100501001</v>
      </c>
      <c r="E26" s="4">
        <v>86618101</v>
      </c>
      <c r="F26" s="19"/>
      <c r="G26" s="19"/>
      <c r="H26" s="19"/>
      <c r="I26" s="21">
        <f t="shared" si="0"/>
        <v>0</v>
      </c>
      <c r="J26" s="29"/>
      <c r="K26" s="19"/>
      <c r="L26" s="19"/>
      <c r="M26" s="21">
        <f t="shared" si="1"/>
        <v>0</v>
      </c>
      <c r="N26" s="19"/>
      <c r="O26" s="19"/>
      <c r="P26" s="19"/>
      <c r="Q26" s="21">
        <f t="shared" si="2"/>
        <v>0</v>
      </c>
      <c r="R26" s="19"/>
      <c r="S26" s="19"/>
      <c r="T26" s="19"/>
      <c r="U26" s="21">
        <f t="shared" si="3"/>
        <v>0</v>
      </c>
      <c r="V26" s="28">
        <f t="shared" si="4"/>
        <v>0</v>
      </c>
      <c r="W26" s="19"/>
      <c r="X26" s="19">
        <f t="shared" si="5"/>
        <v>0</v>
      </c>
      <c r="Y26" s="22" t="e">
        <f t="shared" si="6"/>
        <v>#DIV/0!</v>
      </c>
      <c r="Z26" s="19"/>
      <c r="AA26" s="19">
        <f t="shared" si="7"/>
        <v>0</v>
      </c>
      <c r="AB26" s="22" t="e">
        <f t="shared" si="8"/>
        <v>#DIV/0!</v>
      </c>
      <c r="AC26" s="19"/>
      <c r="AD26" s="19">
        <f t="shared" si="9"/>
        <v>0</v>
      </c>
      <c r="AE26" s="22" t="e">
        <f t="shared" si="10"/>
        <v>#DIV/0!</v>
      </c>
      <c r="AF26" s="23">
        <f t="shared" si="11"/>
        <v>0</v>
      </c>
      <c r="AG26" s="23">
        <f t="shared" si="12"/>
        <v>0</v>
      </c>
      <c r="AH26" s="24" t="e">
        <f t="shared" si="13"/>
        <v>#DIV/0!</v>
      </c>
      <c r="AI26" s="20"/>
      <c r="AJ26" s="20">
        <f t="shared" si="14"/>
        <v>0</v>
      </c>
      <c r="AK26" s="22" t="e">
        <f t="shared" si="15"/>
        <v>#DIV/0!</v>
      </c>
      <c r="AL26" s="20"/>
      <c r="AM26" s="20">
        <f t="shared" si="16"/>
        <v>0</v>
      </c>
      <c r="AN26" s="22" t="e">
        <f t="shared" si="17"/>
        <v>#DIV/0!</v>
      </c>
      <c r="AO26" s="20">
        <v>0</v>
      </c>
      <c r="AP26" s="20">
        <f t="shared" si="18"/>
        <v>0</v>
      </c>
      <c r="AQ26" s="22" t="e">
        <f t="shared" si="19"/>
        <v>#DIV/0!</v>
      </c>
      <c r="AR26" s="25">
        <f t="shared" si="20"/>
        <v>0</v>
      </c>
      <c r="AS26" s="25">
        <f t="shared" si="44"/>
        <v>0</v>
      </c>
      <c r="AT26" s="26" t="e">
        <f t="shared" si="45"/>
        <v>#DIV/0!</v>
      </c>
      <c r="AU26" s="20">
        <v>0</v>
      </c>
      <c r="AV26" s="20">
        <f t="shared" si="23"/>
        <v>0</v>
      </c>
      <c r="AW26" s="22" t="e">
        <f t="shared" si="24"/>
        <v>#DIV/0!</v>
      </c>
      <c r="AX26" s="20">
        <v>0</v>
      </c>
      <c r="AY26" s="20">
        <f t="shared" si="25"/>
        <v>0</v>
      </c>
      <c r="AZ26" s="22" t="e">
        <f t="shared" si="26"/>
        <v>#DIV/0!</v>
      </c>
      <c r="BA26" s="20">
        <v>124644.99</v>
      </c>
      <c r="BB26" s="20">
        <f t="shared" si="27"/>
        <v>124644.99</v>
      </c>
      <c r="BC26" s="27" t="e">
        <f t="shared" si="28"/>
        <v>#DIV/0!</v>
      </c>
      <c r="BD26" s="25">
        <f t="shared" si="29"/>
        <v>124644.99</v>
      </c>
      <c r="BE26" s="25">
        <f t="shared" si="30"/>
        <v>124644.99</v>
      </c>
      <c r="BF26" s="26" t="e">
        <f t="shared" si="31"/>
        <v>#DIV/0!</v>
      </c>
      <c r="BG26" s="20">
        <v>1558.46</v>
      </c>
      <c r="BH26" s="20">
        <f t="shared" si="32"/>
        <v>1558.46</v>
      </c>
      <c r="BI26" s="27" t="e">
        <f t="shared" si="33"/>
        <v>#DIV/0!</v>
      </c>
      <c r="BJ26" s="20">
        <v>251906.89</v>
      </c>
      <c r="BK26" s="20">
        <f t="shared" si="34"/>
        <v>251906.89</v>
      </c>
      <c r="BL26" s="27" t="e">
        <f t="shared" si="35"/>
        <v>#DIV/0!</v>
      </c>
      <c r="BM26" s="20">
        <v>104261.34</v>
      </c>
      <c r="BN26" s="20">
        <f t="shared" si="36"/>
        <v>104261.34</v>
      </c>
      <c r="BO26" s="27" t="e">
        <f t="shared" si="37"/>
        <v>#DIV/0!</v>
      </c>
      <c r="BP26" s="47">
        <f t="shared" si="38"/>
        <v>482371.68000000005</v>
      </c>
      <c r="BQ26" s="25">
        <f t="shared" si="46"/>
        <v>482371.68000000005</v>
      </c>
      <c r="BR26" s="42" t="e">
        <f t="shared" si="47"/>
        <v>#DIV/0!</v>
      </c>
      <c r="BS26" s="42"/>
      <c r="BT26" s="49">
        <f t="shared" si="41"/>
        <v>207419.82240000003</v>
      </c>
      <c r="BU26" s="114">
        <f t="shared" si="48"/>
        <v>207419.82240000003</v>
      </c>
      <c r="BV26" s="31" t="e">
        <f t="shared" si="49"/>
        <v>#DIV/0!</v>
      </c>
    </row>
    <row r="27" spans="1:74" x14ac:dyDescent="0.2">
      <c r="A27" s="19">
        <v>39</v>
      </c>
      <c r="B27" s="19" t="s">
        <v>89</v>
      </c>
      <c r="C27" s="4" t="s">
        <v>90</v>
      </c>
      <c r="D27" s="4" t="s">
        <v>83</v>
      </c>
      <c r="E27" s="4">
        <v>86618101</v>
      </c>
      <c r="F27" s="20">
        <v>39102</v>
      </c>
      <c r="G27" s="20">
        <v>23275.01</v>
      </c>
      <c r="H27" s="20">
        <v>81036</v>
      </c>
      <c r="I27" s="21">
        <f t="shared" si="0"/>
        <v>143413.01</v>
      </c>
      <c r="J27" s="28">
        <v>40430</v>
      </c>
      <c r="K27" s="20">
        <v>0</v>
      </c>
      <c r="L27" s="20">
        <v>40438</v>
      </c>
      <c r="M27" s="21">
        <f t="shared" si="1"/>
        <v>224281.01</v>
      </c>
      <c r="N27" s="20">
        <v>40089</v>
      </c>
      <c r="O27" s="20">
        <v>78507</v>
      </c>
      <c r="P27" s="20">
        <v>46124</v>
      </c>
      <c r="Q27" s="21">
        <f t="shared" si="2"/>
        <v>389001.01</v>
      </c>
      <c r="R27" s="20">
        <v>55051</v>
      </c>
      <c r="S27" s="20">
        <v>66727</v>
      </c>
      <c r="T27" s="20">
        <v>163724</v>
      </c>
      <c r="U27" s="21">
        <f t="shared" si="3"/>
        <v>674503.01</v>
      </c>
      <c r="V27" s="28">
        <f t="shared" si="4"/>
        <v>269801.20399999997</v>
      </c>
      <c r="W27" s="20">
        <v>6658</v>
      </c>
      <c r="X27" s="20">
        <f t="shared" si="5"/>
        <v>-32444</v>
      </c>
      <c r="Y27" s="22">
        <f t="shared" si="6"/>
        <v>0.17027262032632601</v>
      </c>
      <c r="Z27" s="20">
        <v>86628</v>
      </c>
      <c r="AA27" s="20">
        <f t="shared" si="7"/>
        <v>63352.990000000005</v>
      </c>
      <c r="AB27" s="22">
        <f t="shared" si="8"/>
        <v>3.7219318058295143</v>
      </c>
      <c r="AC27" s="20">
        <v>165930</v>
      </c>
      <c r="AD27" s="20">
        <f t="shared" si="9"/>
        <v>84894</v>
      </c>
      <c r="AE27" s="22">
        <f t="shared" si="10"/>
        <v>2.0476084703094921</v>
      </c>
      <c r="AF27" s="23">
        <f t="shared" si="11"/>
        <v>259216</v>
      </c>
      <c r="AG27" s="23">
        <f t="shared" si="12"/>
        <v>115802.98999999999</v>
      </c>
      <c r="AH27" s="24">
        <f t="shared" si="13"/>
        <v>1.8074789727933329</v>
      </c>
      <c r="AI27" s="20">
        <v>1107</v>
      </c>
      <c r="AJ27" s="20">
        <f t="shared" si="14"/>
        <v>-39323</v>
      </c>
      <c r="AK27" s="22">
        <f t="shared" si="15"/>
        <v>2.7380657927281723E-2</v>
      </c>
      <c r="AL27" s="20">
        <v>88499</v>
      </c>
      <c r="AM27" s="20">
        <f t="shared" si="16"/>
        <v>88499</v>
      </c>
      <c r="AN27" s="22" t="e">
        <f t="shared" si="17"/>
        <v>#DIV/0!</v>
      </c>
      <c r="AO27" s="20">
        <v>177263</v>
      </c>
      <c r="AP27" s="20">
        <f t="shared" si="18"/>
        <v>136825</v>
      </c>
      <c r="AQ27" s="22">
        <f t="shared" si="19"/>
        <v>4.3835748553340919</v>
      </c>
      <c r="AR27" s="25">
        <f t="shared" si="20"/>
        <v>526085</v>
      </c>
      <c r="AS27" s="25">
        <f t="shared" si="44"/>
        <v>301803.99</v>
      </c>
      <c r="AT27" s="26">
        <f t="shared" si="45"/>
        <v>2.3456511097395181</v>
      </c>
      <c r="AU27" s="20">
        <v>1704</v>
      </c>
      <c r="AV27" s="20">
        <f t="shared" si="23"/>
        <v>-38385</v>
      </c>
      <c r="AW27" s="22">
        <f t="shared" si="24"/>
        <v>4.2505425428421763E-2</v>
      </c>
      <c r="AX27" s="20">
        <v>90337</v>
      </c>
      <c r="AY27" s="20">
        <f t="shared" si="25"/>
        <v>11830</v>
      </c>
      <c r="AZ27" s="22">
        <f t="shared" si="26"/>
        <v>1.1506871998675277</v>
      </c>
      <c r="BA27" s="20">
        <v>164898</v>
      </c>
      <c r="BB27" s="20">
        <f t="shared" si="27"/>
        <v>118774</v>
      </c>
      <c r="BC27" s="27">
        <f t="shared" si="28"/>
        <v>3.5751018992281676</v>
      </c>
      <c r="BD27" s="25">
        <f t="shared" si="29"/>
        <v>783024</v>
      </c>
      <c r="BE27" s="25">
        <f t="shared" si="30"/>
        <v>394022.99</v>
      </c>
      <c r="BF27" s="26">
        <f t="shared" si="31"/>
        <v>2.0129099407736755</v>
      </c>
      <c r="BG27" s="20">
        <v>0</v>
      </c>
      <c r="BH27" s="20">
        <f t="shared" si="32"/>
        <v>-55051</v>
      </c>
      <c r="BI27" s="27">
        <f t="shared" si="33"/>
        <v>0</v>
      </c>
      <c r="BJ27" s="20">
        <v>216643</v>
      </c>
      <c r="BK27" s="20">
        <f t="shared" si="34"/>
        <v>149916</v>
      </c>
      <c r="BL27" s="27">
        <f t="shared" si="35"/>
        <v>3.2467067304089801</v>
      </c>
      <c r="BM27" s="20">
        <v>94746</v>
      </c>
      <c r="BN27" s="20">
        <f t="shared" si="36"/>
        <v>-68978</v>
      </c>
      <c r="BO27" s="27">
        <f t="shared" si="37"/>
        <v>0.57869341086218273</v>
      </c>
      <c r="BP27" s="47">
        <f t="shared" si="38"/>
        <v>1094413</v>
      </c>
      <c r="BQ27" s="25">
        <f t="shared" si="46"/>
        <v>419909.99</v>
      </c>
      <c r="BR27" s="42">
        <f t="shared" si="47"/>
        <v>1.6225472440812383</v>
      </c>
      <c r="BS27" s="62">
        <f>BP27*43/100</f>
        <v>470597.59</v>
      </c>
      <c r="BT27" s="49">
        <f t="shared" si="41"/>
        <v>470597.59</v>
      </c>
      <c r="BU27" s="114">
        <f t="shared" si="48"/>
        <v>200796.38600000006</v>
      </c>
      <c r="BV27" s="31">
        <f t="shared" si="49"/>
        <v>1.7442382873873317</v>
      </c>
    </row>
    <row r="28" spans="1:74" x14ac:dyDescent="0.2">
      <c r="A28" s="19">
        <v>33</v>
      </c>
      <c r="B28" s="19" t="s">
        <v>76</v>
      </c>
      <c r="C28" s="4">
        <v>1012001120</v>
      </c>
      <c r="D28" s="4">
        <v>101201001</v>
      </c>
      <c r="E28" s="4">
        <v>86618101</v>
      </c>
      <c r="F28" s="20">
        <v>175145</v>
      </c>
      <c r="G28" s="20">
        <v>236457</v>
      </c>
      <c r="H28" s="20">
        <v>14032</v>
      </c>
      <c r="I28" s="21">
        <f t="shared" si="0"/>
        <v>425634</v>
      </c>
      <c r="J28" s="28">
        <v>286510</v>
      </c>
      <c r="K28" s="20">
        <v>16743</v>
      </c>
      <c r="L28" s="20">
        <v>166561</v>
      </c>
      <c r="M28" s="21">
        <f t="shared" si="1"/>
        <v>895448</v>
      </c>
      <c r="N28" s="20">
        <v>174653</v>
      </c>
      <c r="O28" s="20">
        <v>144581</v>
      </c>
      <c r="P28" s="20">
        <v>198978</v>
      </c>
      <c r="Q28" s="21">
        <f t="shared" si="2"/>
        <v>1413660</v>
      </c>
      <c r="R28" s="20">
        <v>352152</v>
      </c>
      <c r="S28" s="20">
        <v>23053</v>
      </c>
      <c r="T28" s="20">
        <v>390816</v>
      </c>
      <c r="U28" s="21">
        <f t="shared" si="3"/>
        <v>2179681</v>
      </c>
      <c r="V28" s="28">
        <f t="shared" si="4"/>
        <v>871872.4</v>
      </c>
      <c r="W28" s="20">
        <v>30299</v>
      </c>
      <c r="X28" s="20">
        <f t="shared" si="5"/>
        <v>-144846</v>
      </c>
      <c r="Y28" s="22">
        <f t="shared" si="6"/>
        <v>0.17299380513288989</v>
      </c>
      <c r="Z28" s="20">
        <v>235487</v>
      </c>
      <c r="AA28" s="20">
        <f t="shared" si="7"/>
        <v>-970</v>
      </c>
      <c r="AB28" s="22">
        <f t="shared" si="8"/>
        <v>0.99589777422533488</v>
      </c>
      <c r="AC28" s="20">
        <v>179991</v>
      </c>
      <c r="AD28" s="20">
        <f t="shared" si="9"/>
        <v>165959</v>
      </c>
      <c r="AE28" s="22">
        <f t="shared" si="10"/>
        <v>12.827180729760547</v>
      </c>
      <c r="AF28" s="23">
        <f t="shared" si="11"/>
        <v>445777</v>
      </c>
      <c r="AG28" s="23">
        <f t="shared" si="12"/>
        <v>20143</v>
      </c>
      <c r="AH28" s="24">
        <f t="shared" si="13"/>
        <v>1.0473246968052363</v>
      </c>
      <c r="AI28" s="20">
        <v>345815</v>
      </c>
      <c r="AJ28" s="20">
        <f t="shared" si="14"/>
        <v>59305</v>
      </c>
      <c r="AK28" s="22">
        <f t="shared" si="15"/>
        <v>1.2069910299815014</v>
      </c>
      <c r="AL28" s="20">
        <v>54102</v>
      </c>
      <c r="AM28" s="20">
        <f t="shared" si="16"/>
        <v>37359</v>
      </c>
      <c r="AN28" s="22">
        <f t="shared" si="17"/>
        <v>3.2313205518724244</v>
      </c>
      <c r="AO28" s="20">
        <v>323146</v>
      </c>
      <c r="AP28" s="20">
        <f t="shared" si="18"/>
        <v>156585</v>
      </c>
      <c r="AQ28" s="22">
        <f t="shared" si="19"/>
        <v>1.9401060272212582</v>
      </c>
      <c r="AR28" s="25">
        <f t="shared" si="20"/>
        <v>1168840</v>
      </c>
      <c r="AS28" s="25">
        <f t="shared" si="44"/>
        <v>273392</v>
      </c>
      <c r="AT28" s="26">
        <f t="shared" si="45"/>
        <v>1.3053130946743976</v>
      </c>
      <c r="AU28" s="20">
        <v>77157</v>
      </c>
      <c r="AV28" s="20">
        <f t="shared" si="23"/>
        <v>-97496</v>
      </c>
      <c r="AW28" s="22">
        <f t="shared" si="24"/>
        <v>0.44177311583539935</v>
      </c>
      <c r="AX28" s="20">
        <v>261167</v>
      </c>
      <c r="AY28" s="20">
        <f t="shared" si="25"/>
        <v>116586</v>
      </c>
      <c r="AZ28" s="22">
        <f t="shared" si="26"/>
        <v>1.8063715149293476</v>
      </c>
      <c r="BA28" s="20">
        <v>300713</v>
      </c>
      <c r="BB28" s="20">
        <f t="shared" si="27"/>
        <v>101735</v>
      </c>
      <c r="BC28" s="27">
        <f t="shared" si="28"/>
        <v>1.5112876800450301</v>
      </c>
      <c r="BD28" s="25">
        <f t="shared" si="29"/>
        <v>1807877</v>
      </c>
      <c r="BE28" s="25">
        <f t="shared" si="30"/>
        <v>394217</v>
      </c>
      <c r="BF28" s="26">
        <f t="shared" si="31"/>
        <v>1.2788626685341595</v>
      </c>
      <c r="BG28" s="20">
        <v>29517</v>
      </c>
      <c r="BH28" s="20">
        <f t="shared" si="32"/>
        <v>-322635</v>
      </c>
      <c r="BI28" s="27">
        <f t="shared" si="33"/>
        <v>8.3818919103114564E-2</v>
      </c>
      <c r="BJ28" s="20">
        <v>275400</v>
      </c>
      <c r="BK28" s="20">
        <f t="shared" si="34"/>
        <v>252347</v>
      </c>
      <c r="BL28" s="27">
        <f t="shared" si="35"/>
        <v>11.94638441851386</v>
      </c>
      <c r="BM28" s="20">
        <v>347996</v>
      </c>
      <c r="BN28" s="20">
        <f t="shared" si="36"/>
        <v>-42820</v>
      </c>
      <c r="BO28" s="27">
        <f t="shared" si="37"/>
        <v>0.89043437320887575</v>
      </c>
      <c r="BP28" s="47">
        <f t="shared" si="38"/>
        <v>2460790</v>
      </c>
      <c r="BQ28" s="25">
        <f t="shared" si="46"/>
        <v>281109</v>
      </c>
      <c r="BR28" s="42">
        <f t="shared" si="47"/>
        <v>1.1289679544850828</v>
      </c>
      <c r="BS28" s="62">
        <f>BP28*43/100</f>
        <v>1058139.7</v>
      </c>
      <c r="BT28" s="49">
        <f t="shared" si="41"/>
        <v>1058139.7</v>
      </c>
      <c r="BU28" s="114">
        <f t="shared" si="48"/>
        <v>186267.29999999993</v>
      </c>
      <c r="BV28" s="31">
        <f t="shared" si="49"/>
        <v>1.2136405510714641</v>
      </c>
    </row>
    <row r="29" spans="1:74" x14ac:dyDescent="0.2">
      <c r="A29" s="19">
        <v>14</v>
      </c>
      <c r="B29" s="19" t="s">
        <v>56</v>
      </c>
      <c r="C29" s="4">
        <v>1012012115</v>
      </c>
      <c r="D29" s="4">
        <v>101201001</v>
      </c>
      <c r="E29" s="4">
        <v>86618101</v>
      </c>
      <c r="F29" s="20"/>
      <c r="G29" s="20"/>
      <c r="H29" s="20"/>
      <c r="I29" s="21">
        <f t="shared" si="0"/>
        <v>0</v>
      </c>
      <c r="J29" s="28"/>
      <c r="K29" s="20">
        <v>0</v>
      </c>
      <c r="L29" s="20">
        <v>53404</v>
      </c>
      <c r="M29" s="21">
        <f t="shared" si="1"/>
        <v>53404</v>
      </c>
      <c r="N29" s="20">
        <v>76616</v>
      </c>
      <c r="O29" s="20">
        <v>52423</v>
      </c>
      <c r="P29" s="20">
        <v>85740</v>
      </c>
      <c r="Q29" s="21">
        <f t="shared" si="2"/>
        <v>268183</v>
      </c>
      <c r="R29" s="20">
        <v>58780</v>
      </c>
      <c r="S29" s="20">
        <v>57555</v>
      </c>
      <c r="T29" s="20">
        <v>58970</v>
      </c>
      <c r="U29" s="21">
        <f t="shared" si="3"/>
        <v>443488</v>
      </c>
      <c r="V29" s="28">
        <f t="shared" si="4"/>
        <v>177395.20000000001</v>
      </c>
      <c r="W29" s="20">
        <v>63899</v>
      </c>
      <c r="X29" s="20">
        <f t="shared" si="5"/>
        <v>63899</v>
      </c>
      <c r="Y29" s="22" t="e">
        <f t="shared" si="6"/>
        <v>#DIV/0!</v>
      </c>
      <c r="Z29" s="20">
        <v>753</v>
      </c>
      <c r="AA29" s="20">
        <f t="shared" si="7"/>
        <v>753</v>
      </c>
      <c r="AB29" s="22" t="e">
        <f t="shared" si="8"/>
        <v>#DIV/0!</v>
      </c>
      <c r="AC29" s="20">
        <v>126306</v>
      </c>
      <c r="AD29" s="20">
        <f t="shared" si="9"/>
        <v>126306</v>
      </c>
      <c r="AE29" s="22" t="e">
        <f t="shared" si="10"/>
        <v>#DIV/0!</v>
      </c>
      <c r="AF29" s="23">
        <f t="shared" si="11"/>
        <v>190958</v>
      </c>
      <c r="AG29" s="23">
        <f t="shared" si="12"/>
        <v>190958</v>
      </c>
      <c r="AH29" s="24" t="e">
        <f t="shared" si="13"/>
        <v>#DIV/0!</v>
      </c>
      <c r="AI29" s="20">
        <v>63916</v>
      </c>
      <c r="AJ29" s="20">
        <f t="shared" si="14"/>
        <v>63916</v>
      </c>
      <c r="AK29" s="22" t="e">
        <f t="shared" si="15"/>
        <v>#DIV/0!</v>
      </c>
      <c r="AL29" s="20">
        <v>67165</v>
      </c>
      <c r="AM29" s="20">
        <f t="shared" si="16"/>
        <v>67165</v>
      </c>
      <c r="AN29" s="22" t="e">
        <f t="shared" si="17"/>
        <v>#DIV/0!</v>
      </c>
      <c r="AO29" s="20">
        <v>63884</v>
      </c>
      <c r="AP29" s="20">
        <f t="shared" si="18"/>
        <v>10480</v>
      </c>
      <c r="AQ29" s="22">
        <f t="shared" si="19"/>
        <v>1.1962399820238185</v>
      </c>
      <c r="AR29" s="25">
        <f t="shared" si="20"/>
        <v>385923</v>
      </c>
      <c r="AS29" s="25">
        <f t="shared" si="44"/>
        <v>332519</v>
      </c>
      <c r="AT29" s="26">
        <f t="shared" si="45"/>
        <v>7.2264811624597405</v>
      </c>
      <c r="AU29" s="20">
        <v>66335</v>
      </c>
      <c r="AV29" s="20">
        <f t="shared" si="23"/>
        <v>-10281</v>
      </c>
      <c r="AW29" s="22">
        <f t="shared" si="24"/>
        <v>0.86581131878458806</v>
      </c>
      <c r="AX29" s="20">
        <v>69821</v>
      </c>
      <c r="AY29" s="20">
        <f t="shared" si="25"/>
        <v>17398</v>
      </c>
      <c r="AZ29" s="22">
        <f t="shared" si="26"/>
        <v>1.3318772294603514</v>
      </c>
      <c r="BA29" s="20">
        <v>72807</v>
      </c>
      <c r="BB29" s="20">
        <f t="shared" si="27"/>
        <v>-12933</v>
      </c>
      <c r="BC29" s="27">
        <f t="shared" si="28"/>
        <v>0.84916025192442268</v>
      </c>
      <c r="BD29" s="25">
        <f t="shared" si="29"/>
        <v>594886</v>
      </c>
      <c r="BE29" s="25">
        <f t="shared" si="30"/>
        <v>326703</v>
      </c>
      <c r="BF29" s="26">
        <f t="shared" si="31"/>
        <v>2.2182092078916265</v>
      </c>
      <c r="BG29" s="20">
        <v>65887</v>
      </c>
      <c r="BH29" s="20">
        <f t="shared" si="32"/>
        <v>7107</v>
      </c>
      <c r="BI29" s="27">
        <f t="shared" si="33"/>
        <v>1.1209084722694793</v>
      </c>
      <c r="BJ29" s="20">
        <v>72507</v>
      </c>
      <c r="BK29" s="20">
        <f t="shared" si="34"/>
        <v>14952</v>
      </c>
      <c r="BL29" s="27">
        <f t="shared" si="35"/>
        <v>1.2597862913734688</v>
      </c>
      <c r="BM29" s="20">
        <v>83327</v>
      </c>
      <c r="BN29" s="20">
        <f t="shared" si="36"/>
        <v>24357</v>
      </c>
      <c r="BO29" s="27">
        <f t="shared" si="37"/>
        <v>1.4130405290825843</v>
      </c>
      <c r="BP29" s="47">
        <f t="shared" si="38"/>
        <v>816607</v>
      </c>
      <c r="BQ29" s="25">
        <f t="shared" si="46"/>
        <v>373119</v>
      </c>
      <c r="BR29" s="42">
        <f t="shared" si="47"/>
        <v>1.8413282884768021</v>
      </c>
      <c r="BS29" s="62">
        <f>BP29*43/100</f>
        <v>351141.01</v>
      </c>
      <c r="BT29" s="49">
        <f t="shared" si="41"/>
        <v>351141.01</v>
      </c>
      <c r="BU29" s="114">
        <f t="shared" si="48"/>
        <v>173745.81</v>
      </c>
      <c r="BV29" s="31">
        <f t="shared" si="49"/>
        <v>1.9794279101125622</v>
      </c>
    </row>
    <row r="30" spans="1:74" s="33" customFormat="1" x14ac:dyDescent="0.2">
      <c r="A30" s="19">
        <v>69</v>
      </c>
      <c r="B30" s="19" t="s">
        <v>132</v>
      </c>
      <c r="C30" s="4">
        <v>7801206670</v>
      </c>
      <c r="D30" s="4">
        <v>101245001</v>
      </c>
      <c r="E30" s="4">
        <v>86618422</v>
      </c>
      <c r="F30" s="20">
        <v>12116</v>
      </c>
      <c r="G30" s="20">
        <v>39531</v>
      </c>
      <c r="H30" s="20">
        <v>23252</v>
      </c>
      <c r="I30" s="21">
        <f t="shared" si="0"/>
        <v>74899</v>
      </c>
      <c r="J30" s="28">
        <v>23008</v>
      </c>
      <c r="K30" s="20">
        <v>37716</v>
      </c>
      <c r="L30" s="20">
        <v>27446</v>
      </c>
      <c r="M30" s="21">
        <f t="shared" si="1"/>
        <v>163069</v>
      </c>
      <c r="N30" s="20">
        <v>27887</v>
      </c>
      <c r="O30" s="20">
        <v>35730</v>
      </c>
      <c r="P30" s="20">
        <v>38568</v>
      </c>
      <c r="Q30" s="21">
        <f t="shared" si="2"/>
        <v>265254</v>
      </c>
      <c r="R30" s="20">
        <v>43700</v>
      </c>
      <c r="S30" s="20">
        <v>30093</v>
      </c>
      <c r="T30" s="20">
        <v>108979</v>
      </c>
      <c r="U30" s="21">
        <f t="shared" si="3"/>
        <v>448026</v>
      </c>
      <c r="V30" s="28">
        <f t="shared" si="4"/>
        <v>215052.48</v>
      </c>
      <c r="W30" s="20">
        <v>36669</v>
      </c>
      <c r="X30" s="20">
        <f t="shared" si="5"/>
        <v>24553</v>
      </c>
      <c r="Y30" s="22">
        <f t="shared" si="6"/>
        <v>3.0264938923737206</v>
      </c>
      <c r="Z30" s="20">
        <v>40233</v>
      </c>
      <c r="AA30" s="20">
        <f t="shared" si="7"/>
        <v>702</v>
      </c>
      <c r="AB30" s="22">
        <f t="shared" si="8"/>
        <v>1.0177582150717159</v>
      </c>
      <c r="AC30" s="20">
        <v>34269</v>
      </c>
      <c r="AD30" s="20">
        <f t="shared" si="9"/>
        <v>11017</v>
      </c>
      <c r="AE30" s="22">
        <f t="shared" si="10"/>
        <v>1.473808704627559</v>
      </c>
      <c r="AF30" s="23">
        <f t="shared" si="11"/>
        <v>111171</v>
      </c>
      <c r="AG30" s="23">
        <f t="shared" si="12"/>
        <v>36272</v>
      </c>
      <c r="AH30" s="24">
        <f t="shared" si="13"/>
        <v>1.4842788288228148</v>
      </c>
      <c r="AI30" s="20">
        <v>44473</v>
      </c>
      <c r="AJ30" s="20">
        <f t="shared" si="14"/>
        <v>21465</v>
      </c>
      <c r="AK30" s="22">
        <f t="shared" si="15"/>
        <v>1.9329363699582753</v>
      </c>
      <c r="AL30" s="20">
        <v>34692</v>
      </c>
      <c r="AM30" s="20">
        <f t="shared" si="16"/>
        <v>-3024</v>
      </c>
      <c r="AN30" s="22">
        <f t="shared" si="17"/>
        <v>0.91982182628062359</v>
      </c>
      <c r="AO30" s="20">
        <v>66658</v>
      </c>
      <c r="AP30" s="20">
        <f t="shared" si="18"/>
        <v>39212</v>
      </c>
      <c r="AQ30" s="22">
        <f t="shared" si="19"/>
        <v>2.4286963491947824</v>
      </c>
      <c r="AR30" s="25">
        <f t="shared" si="20"/>
        <v>256994</v>
      </c>
      <c r="AS30" s="25">
        <f t="shared" si="44"/>
        <v>93925</v>
      </c>
      <c r="AT30" s="26">
        <f t="shared" si="45"/>
        <v>1.5759831727673561</v>
      </c>
      <c r="AU30" s="20">
        <v>42807</v>
      </c>
      <c r="AV30" s="20">
        <f t="shared" si="23"/>
        <v>14920</v>
      </c>
      <c r="AW30" s="22">
        <f t="shared" si="24"/>
        <v>1.5350163158460932</v>
      </c>
      <c r="AX30" s="20">
        <v>51210</v>
      </c>
      <c r="AY30" s="20">
        <f t="shared" si="25"/>
        <v>15480</v>
      </c>
      <c r="AZ30" s="22">
        <f t="shared" si="26"/>
        <v>1.4332493702770781</v>
      </c>
      <c r="BA30" s="20">
        <v>56266.07</v>
      </c>
      <c r="BB30" s="20">
        <f t="shared" si="27"/>
        <v>17698.07</v>
      </c>
      <c r="BC30" s="27">
        <f t="shared" si="28"/>
        <v>1.4588796411532876</v>
      </c>
      <c r="BD30" s="25">
        <f t="shared" si="29"/>
        <v>407277.07</v>
      </c>
      <c r="BE30" s="25">
        <f t="shared" si="30"/>
        <v>142023.07</v>
      </c>
      <c r="BF30" s="26">
        <f t="shared" si="31"/>
        <v>1.5354229153943013</v>
      </c>
      <c r="BG30" s="20">
        <v>54969</v>
      </c>
      <c r="BH30" s="20">
        <f t="shared" si="32"/>
        <v>11269</v>
      </c>
      <c r="BI30" s="27">
        <f t="shared" si="33"/>
        <v>1.2578718535469107</v>
      </c>
      <c r="BJ30" s="20">
        <v>58214</v>
      </c>
      <c r="BK30" s="20">
        <f t="shared" si="34"/>
        <v>28121</v>
      </c>
      <c r="BL30" s="27">
        <f t="shared" si="35"/>
        <v>1.9344698102548765</v>
      </c>
      <c r="BM30" s="20">
        <v>161024</v>
      </c>
      <c r="BN30" s="20">
        <f t="shared" si="36"/>
        <v>52045</v>
      </c>
      <c r="BO30" s="27">
        <f t="shared" si="37"/>
        <v>1.4775690729406583</v>
      </c>
      <c r="BP30" s="47">
        <f t="shared" si="38"/>
        <v>681484.07000000007</v>
      </c>
      <c r="BQ30" s="25">
        <f t="shared" si="46"/>
        <v>233458.07000000007</v>
      </c>
      <c r="BR30" s="42">
        <f t="shared" si="47"/>
        <v>1.5210815220545237</v>
      </c>
      <c r="BS30" s="42">
        <f>BP30*51/100</f>
        <v>347556.87569999998</v>
      </c>
      <c r="BT30" s="49">
        <f t="shared" si="41"/>
        <v>347556.87569999998</v>
      </c>
      <c r="BU30" s="114">
        <f t="shared" si="48"/>
        <v>132504.39569999996</v>
      </c>
      <c r="BV30" s="31">
        <f t="shared" si="49"/>
        <v>1.6161491171829312</v>
      </c>
    </row>
    <row r="31" spans="1:74" x14ac:dyDescent="0.2">
      <c r="A31" s="19">
        <v>88</v>
      </c>
      <c r="B31" s="19" t="s">
        <v>150</v>
      </c>
      <c r="C31" s="4">
        <v>7708503727</v>
      </c>
      <c r="D31" s="4" t="s">
        <v>143</v>
      </c>
      <c r="E31" s="4">
        <v>86618411</v>
      </c>
      <c r="F31" s="19"/>
      <c r="G31" s="19"/>
      <c r="H31" s="19"/>
      <c r="I31" s="21">
        <f t="shared" si="0"/>
        <v>0</v>
      </c>
      <c r="J31" s="29"/>
      <c r="K31" s="19"/>
      <c r="L31" s="19"/>
      <c r="M31" s="21">
        <f t="shared" si="1"/>
        <v>0</v>
      </c>
      <c r="N31" s="19"/>
      <c r="O31" s="19"/>
      <c r="P31" s="19"/>
      <c r="Q31" s="21">
        <f t="shared" si="2"/>
        <v>0</v>
      </c>
      <c r="R31" s="19"/>
      <c r="S31" s="19"/>
      <c r="T31" s="19"/>
      <c r="U31" s="21">
        <f t="shared" si="3"/>
        <v>0</v>
      </c>
      <c r="V31" s="28">
        <f t="shared" si="4"/>
        <v>0</v>
      </c>
      <c r="W31" s="19"/>
      <c r="X31" s="19">
        <f t="shared" si="5"/>
        <v>0</v>
      </c>
      <c r="Y31" s="22" t="e">
        <f t="shared" si="6"/>
        <v>#DIV/0!</v>
      </c>
      <c r="Z31" s="19"/>
      <c r="AA31" s="19">
        <f t="shared" si="7"/>
        <v>0</v>
      </c>
      <c r="AB31" s="22" t="e">
        <f t="shared" si="8"/>
        <v>#DIV/0!</v>
      </c>
      <c r="AC31" s="19"/>
      <c r="AD31" s="19">
        <f t="shared" si="9"/>
        <v>0</v>
      </c>
      <c r="AE31" s="22" t="e">
        <f t="shared" si="10"/>
        <v>#DIV/0!</v>
      </c>
      <c r="AF31" s="23">
        <f t="shared" si="11"/>
        <v>0</v>
      </c>
      <c r="AG31" s="23">
        <f t="shared" si="12"/>
        <v>0</v>
      </c>
      <c r="AH31" s="24" t="e">
        <f t="shared" si="13"/>
        <v>#DIV/0!</v>
      </c>
      <c r="AI31" s="20"/>
      <c r="AJ31" s="20">
        <f t="shared" si="14"/>
        <v>0</v>
      </c>
      <c r="AK31" s="22" t="e">
        <f t="shared" si="15"/>
        <v>#DIV/0!</v>
      </c>
      <c r="AL31" s="20"/>
      <c r="AM31" s="20">
        <f t="shared" si="16"/>
        <v>0</v>
      </c>
      <c r="AN31" s="22" t="e">
        <f t="shared" si="17"/>
        <v>#DIV/0!</v>
      </c>
      <c r="AO31" s="20">
        <v>14421</v>
      </c>
      <c r="AP31" s="20">
        <f t="shared" si="18"/>
        <v>14421</v>
      </c>
      <c r="AQ31" s="22" t="e">
        <f t="shared" si="19"/>
        <v>#DIV/0!</v>
      </c>
      <c r="AR31" s="25">
        <f t="shared" si="20"/>
        <v>14421</v>
      </c>
      <c r="AS31" s="25">
        <f t="shared" si="44"/>
        <v>14421</v>
      </c>
      <c r="AT31" s="26" t="e">
        <f t="shared" si="45"/>
        <v>#DIV/0!</v>
      </c>
      <c r="AU31" s="20">
        <v>38662</v>
      </c>
      <c r="AV31" s="20">
        <f t="shared" si="23"/>
        <v>38662</v>
      </c>
      <c r="AW31" s="22" t="e">
        <f t="shared" si="24"/>
        <v>#DIV/0!</v>
      </c>
      <c r="AX31" s="20">
        <v>21401</v>
      </c>
      <c r="AY31" s="20">
        <f t="shared" si="25"/>
        <v>21401</v>
      </c>
      <c r="AZ31" s="22" t="e">
        <f t="shared" si="26"/>
        <v>#DIV/0!</v>
      </c>
      <c r="BA31" s="20">
        <v>35773</v>
      </c>
      <c r="BB31" s="20">
        <f t="shared" si="27"/>
        <v>35773</v>
      </c>
      <c r="BC31" s="27" t="e">
        <f t="shared" si="28"/>
        <v>#DIV/0!</v>
      </c>
      <c r="BD31" s="25">
        <f t="shared" si="29"/>
        <v>110257</v>
      </c>
      <c r="BE31" s="25">
        <f t="shared" si="30"/>
        <v>110257</v>
      </c>
      <c r="BF31" s="26" t="e">
        <f t="shared" si="31"/>
        <v>#DIV/0!</v>
      </c>
      <c r="BG31" s="20">
        <v>33908</v>
      </c>
      <c r="BH31" s="20">
        <f t="shared" si="32"/>
        <v>33908</v>
      </c>
      <c r="BI31" s="27" t="e">
        <f t="shared" si="33"/>
        <v>#DIV/0!</v>
      </c>
      <c r="BJ31" s="20">
        <v>48107</v>
      </c>
      <c r="BK31" s="20">
        <f t="shared" si="34"/>
        <v>48107</v>
      </c>
      <c r="BL31" s="27" t="e">
        <f t="shared" si="35"/>
        <v>#DIV/0!</v>
      </c>
      <c r="BM31" s="20">
        <v>29597</v>
      </c>
      <c r="BN31" s="20">
        <f t="shared" si="36"/>
        <v>29597</v>
      </c>
      <c r="BO31" s="27" t="e">
        <f t="shared" si="37"/>
        <v>#DIV/0!</v>
      </c>
      <c r="BP31" s="47">
        <f t="shared" si="38"/>
        <v>221869</v>
      </c>
      <c r="BQ31" s="25">
        <f t="shared" si="46"/>
        <v>221869</v>
      </c>
      <c r="BR31" s="42" t="e">
        <f t="shared" si="47"/>
        <v>#DIV/0!</v>
      </c>
      <c r="BS31" s="42">
        <f>BP31*51/100</f>
        <v>113153.19</v>
      </c>
      <c r="BT31" s="49">
        <f t="shared" si="41"/>
        <v>113153.19</v>
      </c>
      <c r="BU31" s="114">
        <f t="shared" si="48"/>
        <v>113153.19</v>
      </c>
      <c r="BV31" s="31" t="e">
        <f t="shared" si="49"/>
        <v>#DIV/0!</v>
      </c>
    </row>
    <row r="32" spans="1:74" x14ac:dyDescent="0.2">
      <c r="A32" s="29">
        <v>19</v>
      </c>
      <c r="B32" s="29" t="s">
        <v>61</v>
      </c>
      <c r="C32" s="30">
        <v>2310031475</v>
      </c>
      <c r="D32" s="30" t="s">
        <v>62</v>
      </c>
      <c r="E32" s="30">
        <v>86618101</v>
      </c>
      <c r="F32" s="28">
        <v>130624</v>
      </c>
      <c r="G32" s="28">
        <v>119946</v>
      </c>
      <c r="H32" s="28">
        <v>116489</v>
      </c>
      <c r="I32" s="21">
        <f t="shared" si="0"/>
        <v>367059</v>
      </c>
      <c r="J32" s="28">
        <v>122697</v>
      </c>
      <c r="K32" s="28">
        <v>109625</v>
      </c>
      <c r="L32" s="28">
        <v>132494</v>
      </c>
      <c r="M32" s="21">
        <f t="shared" si="1"/>
        <v>731875</v>
      </c>
      <c r="N32" s="28">
        <v>130609</v>
      </c>
      <c r="O32" s="28">
        <v>120359</v>
      </c>
      <c r="P32" s="28">
        <v>130373</v>
      </c>
      <c r="Q32" s="21">
        <f t="shared" si="2"/>
        <v>1113216</v>
      </c>
      <c r="R32" s="28">
        <v>111782</v>
      </c>
      <c r="S32" s="28">
        <v>113339</v>
      </c>
      <c r="T32" s="28">
        <v>116358</v>
      </c>
      <c r="U32" s="21">
        <f t="shared" si="3"/>
        <v>1454695</v>
      </c>
      <c r="V32" s="28">
        <f t="shared" si="4"/>
        <v>581878</v>
      </c>
      <c r="W32" s="28">
        <v>127776</v>
      </c>
      <c r="X32" s="28">
        <f t="shared" si="5"/>
        <v>-2848</v>
      </c>
      <c r="Y32" s="31">
        <f t="shared" si="6"/>
        <v>0.97819696227339537</v>
      </c>
      <c r="Z32" s="28">
        <v>131582</v>
      </c>
      <c r="AA32" s="28">
        <f t="shared" si="7"/>
        <v>11636</v>
      </c>
      <c r="AB32" s="31">
        <f t="shared" si="8"/>
        <v>1.0970103213112568</v>
      </c>
      <c r="AC32" s="28">
        <v>123388</v>
      </c>
      <c r="AD32" s="28">
        <f t="shared" si="9"/>
        <v>6899</v>
      </c>
      <c r="AE32" s="31">
        <f t="shared" si="10"/>
        <v>1.0592244761307934</v>
      </c>
      <c r="AF32" s="28">
        <f t="shared" si="11"/>
        <v>382746</v>
      </c>
      <c r="AG32" s="28">
        <f t="shared" si="12"/>
        <v>15687</v>
      </c>
      <c r="AH32" s="31">
        <f t="shared" si="13"/>
        <v>1.0427369986841353</v>
      </c>
      <c r="AI32" s="28">
        <v>109026</v>
      </c>
      <c r="AJ32" s="28">
        <f t="shared" si="14"/>
        <v>-13671</v>
      </c>
      <c r="AK32" s="31">
        <f t="shared" si="15"/>
        <v>0.88857918286510673</v>
      </c>
      <c r="AL32" s="28">
        <v>146704</v>
      </c>
      <c r="AM32" s="20">
        <f t="shared" si="16"/>
        <v>37079</v>
      </c>
      <c r="AN32" s="22">
        <f t="shared" si="17"/>
        <v>1.3382348916761688</v>
      </c>
      <c r="AO32" s="28">
        <v>136858</v>
      </c>
      <c r="AP32" s="20">
        <f t="shared" si="18"/>
        <v>4364</v>
      </c>
      <c r="AQ32" s="22">
        <f t="shared" si="19"/>
        <v>1.0329373405588178</v>
      </c>
      <c r="AR32" s="25">
        <f t="shared" si="20"/>
        <v>775334</v>
      </c>
      <c r="AS32" s="25">
        <f t="shared" si="44"/>
        <v>43459</v>
      </c>
      <c r="AT32" s="26">
        <f t="shared" si="45"/>
        <v>1.0593803586678052</v>
      </c>
      <c r="AU32" s="28">
        <v>110465</v>
      </c>
      <c r="AV32" s="20">
        <f t="shared" si="23"/>
        <v>-20144</v>
      </c>
      <c r="AW32" s="22">
        <f t="shared" si="24"/>
        <v>0.84576866831535347</v>
      </c>
      <c r="AX32" s="28">
        <v>175871</v>
      </c>
      <c r="AY32" s="20">
        <f t="shared" si="25"/>
        <v>55512</v>
      </c>
      <c r="AZ32" s="22">
        <f t="shared" si="26"/>
        <v>1.4612201829526665</v>
      </c>
      <c r="BA32" s="28">
        <v>142099</v>
      </c>
      <c r="BB32" s="28">
        <f t="shared" si="27"/>
        <v>11726</v>
      </c>
      <c r="BC32" s="32">
        <f t="shared" si="28"/>
        <v>1.0899419358302715</v>
      </c>
      <c r="BD32" s="25">
        <f t="shared" si="29"/>
        <v>1203769</v>
      </c>
      <c r="BE32" s="25">
        <f t="shared" si="30"/>
        <v>90553</v>
      </c>
      <c r="BF32" s="26">
        <f t="shared" si="31"/>
        <v>1.0813436026790848</v>
      </c>
      <c r="BG32" s="28">
        <v>132353</v>
      </c>
      <c r="BH32" s="28">
        <f t="shared" si="32"/>
        <v>20571</v>
      </c>
      <c r="BI32" s="32">
        <f t="shared" si="33"/>
        <v>1.1840278399026678</v>
      </c>
      <c r="BJ32" s="28">
        <v>131253</v>
      </c>
      <c r="BK32" s="28">
        <f t="shared" si="34"/>
        <v>17914</v>
      </c>
      <c r="BL32" s="32">
        <f t="shared" si="35"/>
        <v>1.1580568030422009</v>
      </c>
      <c r="BM32" s="28">
        <v>105601</v>
      </c>
      <c r="BN32" s="28">
        <f t="shared" si="36"/>
        <v>-10757</v>
      </c>
      <c r="BO32" s="32">
        <f t="shared" si="37"/>
        <v>0.90755255332680174</v>
      </c>
      <c r="BP32" s="47">
        <f t="shared" si="38"/>
        <v>1572976</v>
      </c>
      <c r="BQ32" s="25">
        <f t="shared" si="46"/>
        <v>118281</v>
      </c>
      <c r="BR32" s="42">
        <f t="shared" si="47"/>
        <v>1.081309827833326</v>
      </c>
      <c r="BS32" s="62">
        <f>BP32*43/100</f>
        <v>676379.68</v>
      </c>
      <c r="BT32" s="49">
        <f t="shared" si="41"/>
        <v>676379.68</v>
      </c>
      <c r="BU32" s="114">
        <f t="shared" si="48"/>
        <v>94501.680000000051</v>
      </c>
      <c r="BV32" s="31">
        <f t="shared" si="49"/>
        <v>1.1624080649208255</v>
      </c>
    </row>
    <row r="33" spans="1:74" x14ac:dyDescent="0.2">
      <c r="A33" s="19">
        <v>16</v>
      </c>
      <c r="B33" s="19" t="s">
        <v>58</v>
      </c>
      <c r="C33" s="4">
        <v>1012000110</v>
      </c>
      <c r="D33" s="4">
        <v>101201001</v>
      </c>
      <c r="E33" s="4">
        <v>86618101</v>
      </c>
      <c r="F33" s="20">
        <v>61552</v>
      </c>
      <c r="G33" s="20">
        <v>53033</v>
      </c>
      <c r="H33" s="20">
        <v>49949</v>
      </c>
      <c r="I33" s="21">
        <f t="shared" si="0"/>
        <v>164534</v>
      </c>
      <c r="J33" s="28">
        <v>71464</v>
      </c>
      <c r="K33" s="20">
        <v>70254</v>
      </c>
      <c r="L33" s="20">
        <v>61310</v>
      </c>
      <c r="M33" s="21">
        <f t="shared" si="1"/>
        <v>367562</v>
      </c>
      <c r="N33" s="20">
        <v>53649</v>
      </c>
      <c r="O33" s="20">
        <v>68144</v>
      </c>
      <c r="P33" s="20">
        <v>44268</v>
      </c>
      <c r="Q33" s="21">
        <f t="shared" si="2"/>
        <v>533623</v>
      </c>
      <c r="R33" s="20">
        <v>58805</v>
      </c>
      <c r="S33" s="20">
        <v>48947</v>
      </c>
      <c r="T33" s="20">
        <v>71349</v>
      </c>
      <c r="U33" s="21">
        <f t="shared" si="3"/>
        <v>712724</v>
      </c>
      <c r="V33" s="28">
        <f t="shared" si="4"/>
        <v>285089.59999999998</v>
      </c>
      <c r="W33" s="20">
        <v>80835</v>
      </c>
      <c r="X33" s="20">
        <f t="shared" si="5"/>
        <v>19283</v>
      </c>
      <c r="Y33" s="22">
        <f t="shared" si="6"/>
        <v>1.3132798284377436</v>
      </c>
      <c r="Z33" s="20">
        <v>52127</v>
      </c>
      <c r="AA33" s="20">
        <f t="shared" si="7"/>
        <v>-906</v>
      </c>
      <c r="AB33" s="22">
        <f t="shared" si="8"/>
        <v>0.9829162973997323</v>
      </c>
      <c r="AC33" s="20">
        <v>56305</v>
      </c>
      <c r="AD33" s="20">
        <f t="shared" si="9"/>
        <v>6356</v>
      </c>
      <c r="AE33" s="22">
        <f t="shared" si="10"/>
        <v>1.1272497947906865</v>
      </c>
      <c r="AF33" s="23">
        <f t="shared" si="11"/>
        <v>189267</v>
      </c>
      <c r="AG33" s="23">
        <f t="shared" si="12"/>
        <v>24733</v>
      </c>
      <c r="AH33" s="24">
        <f t="shared" si="13"/>
        <v>1.1503215140943512</v>
      </c>
      <c r="AI33" s="20">
        <v>80162</v>
      </c>
      <c r="AJ33" s="20">
        <f t="shared" si="14"/>
        <v>8698</v>
      </c>
      <c r="AK33" s="22">
        <f t="shared" si="15"/>
        <v>1.1217116310310087</v>
      </c>
      <c r="AL33" s="20">
        <v>80318</v>
      </c>
      <c r="AM33" s="20">
        <f t="shared" si="16"/>
        <v>10064</v>
      </c>
      <c r="AN33" s="22">
        <f t="shared" si="17"/>
        <v>1.1432516298004385</v>
      </c>
      <c r="AO33" s="20">
        <v>74049</v>
      </c>
      <c r="AP33" s="20">
        <f t="shared" si="18"/>
        <v>12739</v>
      </c>
      <c r="AQ33" s="22">
        <f t="shared" si="19"/>
        <v>1.2077801337465339</v>
      </c>
      <c r="AR33" s="25">
        <f t="shared" si="20"/>
        <v>423796</v>
      </c>
      <c r="AS33" s="25">
        <f t="shared" si="44"/>
        <v>56234</v>
      </c>
      <c r="AT33" s="26">
        <f t="shared" si="45"/>
        <v>1.1529918762004778</v>
      </c>
      <c r="AU33" s="20">
        <v>84336</v>
      </c>
      <c r="AV33" s="20">
        <f t="shared" si="23"/>
        <v>30687</v>
      </c>
      <c r="AW33" s="22">
        <f t="shared" si="24"/>
        <v>1.5719957501537773</v>
      </c>
      <c r="AX33" s="20">
        <v>68680</v>
      </c>
      <c r="AY33" s="20">
        <f t="shared" si="25"/>
        <v>536</v>
      </c>
      <c r="AZ33" s="22">
        <f t="shared" si="26"/>
        <v>1.0078656961728105</v>
      </c>
      <c r="BA33" s="20">
        <v>66642</v>
      </c>
      <c r="BB33" s="20">
        <f t="shared" si="27"/>
        <v>22374</v>
      </c>
      <c r="BC33" s="27">
        <f t="shared" si="28"/>
        <v>1.505421523448089</v>
      </c>
      <c r="BD33" s="25">
        <f t="shared" si="29"/>
        <v>643454</v>
      </c>
      <c r="BE33" s="25">
        <f t="shared" si="30"/>
        <v>109831</v>
      </c>
      <c r="BF33" s="26">
        <f t="shared" si="31"/>
        <v>1.2058213382856435</v>
      </c>
      <c r="BG33" s="20">
        <v>87613</v>
      </c>
      <c r="BH33" s="20">
        <f t="shared" si="32"/>
        <v>28808</v>
      </c>
      <c r="BI33" s="27">
        <f t="shared" si="33"/>
        <v>1.4898903154493666</v>
      </c>
      <c r="BJ33" s="20">
        <v>53232</v>
      </c>
      <c r="BK33" s="20">
        <f t="shared" si="34"/>
        <v>4285</v>
      </c>
      <c r="BL33" s="27">
        <f t="shared" si="35"/>
        <v>1.0875436696835352</v>
      </c>
      <c r="BM33" s="20">
        <v>67901</v>
      </c>
      <c r="BN33" s="20">
        <f t="shared" si="36"/>
        <v>-3448</v>
      </c>
      <c r="BO33" s="27">
        <f t="shared" si="37"/>
        <v>0.95167416501983204</v>
      </c>
      <c r="BP33" s="47">
        <f t="shared" si="38"/>
        <v>852200</v>
      </c>
      <c r="BQ33" s="25">
        <f t="shared" si="46"/>
        <v>139476</v>
      </c>
      <c r="BR33" s="42">
        <f t="shared" si="47"/>
        <v>1.1956942659430578</v>
      </c>
      <c r="BS33" s="62">
        <f>BP33*43/100</f>
        <v>366446</v>
      </c>
      <c r="BT33" s="49">
        <f t="shared" si="41"/>
        <v>366446</v>
      </c>
      <c r="BU33" s="114">
        <f t="shared" si="48"/>
        <v>81356.400000000023</v>
      </c>
      <c r="BV33" s="31">
        <f t="shared" si="49"/>
        <v>1.2853713358887873</v>
      </c>
    </row>
    <row r="34" spans="1:74" x14ac:dyDescent="0.2">
      <c r="A34" s="19">
        <v>82</v>
      </c>
      <c r="B34" s="19" t="s">
        <v>150</v>
      </c>
      <c r="C34" s="4">
        <v>7708503727</v>
      </c>
      <c r="D34" s="4" t="s">
        <v>151</v>
      </c>
      <c r="E34" s="4">
        <v>86618450</v>
      </c>
      <c r="F34" s="20">
        <v>869393</v>
      </c>
      <c r="G34" s="20">
        <v>1432050</v>
      </c>
      <c r="H34" s="20">
        <v>1419190</v>
      </c>
      <c r="I34" s="21">
        <f t="shared" si="0"/>
        <v>3720633</v>
      </c>
      <c r="J34" s="28">
        <v>1559929</v>
      </c>
      <c r="K34" s="20">
        <v>1332243</v>
      </c>
      <c r="L34" s="20">
        <v>1619137</v>
      </c>
      <c r="M34" s="21">
        <f t="shared" si="1"/>
        <v>8231942</v>
      </c>
      <c r="N34" s="20">
        <v>1483469</v>
      </c>
      <c r="O34" s="20">
        <v>1606970</v>
      </c>
      <c r="P34" s="20">
        <v>1503646</v>
      </c>
      <c r="Q34" s="21">
        <f t="shared" si="2"/>
        <v>12826027</v>
      </c>
      <c r="R34" s="20">
        <v>1444765</v>
      </c>
      <c r="S34" s="20">
        <v>1612433</v>
      </c>
      <c r="T34" s="20">
        <v>1885398</v>
      </c>
      <c r="U34" s="21">
        <f t="shared" si="3"/>
        <v>17768623</v>
      </c>
      <c r="V34" s="28">
        <f t="shared" si="4"/>
        <v>8528939.0399999991</v>
      </c>
      <c r="W34" s="20">
        <v>1354241</v>
      </c>
      <c r="X34" s="20">
        <f t="shared" si="5"/>
        <v>484848</v>
      </c>
      <c r="Y34" s="22">
        <f t="shared" si="6"/>
        <v>1.5576856496429117</v>
      </c>
      <c r="Z34" s="20">
        <v>1602166</v>
      </c>
      <c r="AA34" s="20">
        <f t="shared" si="7"/>
        <v>170116</v>
      </c>
      <c r="AB34" s="22">
        <f t="shared" si="8"/>
        <v>1.1187919416221501</v>
      </c>
      <c r="AC34" s="20">
        <v>1634967</v>
      </c>
      <c r="AD34" s="20">
        <f t="shared" si="9"/>
        <v>215777</v>
      </c>
      <c r="AE34" s="22">
        <f t="shared" si="10"/>
        <v>1.1520423621925182</v>
      </c>
      <c r="AF34" s="23">
        <f t="shared" si="11"/>
        <v>4591374</v>
      </c>
      <c r="AG34" s="23">
        <f t="shared" si="12"/>
        <v>870741</v>
      </c>
      <c r="AH34" s="24">
        <f t="shared" si="13"/>
        <v>1.2340303383859681</v>
      </c>
      <c r="AI34" s="20">
        <v>1364680</v>
      </c>
      <c r="AJ34" s="20">
        <f t="shared" si="14"/>
        <v>-195249</v>
      </c>
      <c r="AK34" s="22">
        <f t="shared" si="15"/>
        <v>0.87483468798900466</v>
      </c>
      <c r="AL34" s="20">
        <v>1636669</v>
      </c>
      <c r="AM34" s="20">
        <f t="shared" si="16"/>
        <v>304426</v>
      </c>
      <c r="AN34" s="22">
        <f t="shared" si="17"/>
        <v>1.2285063610767706</v>
      </c>
      <c r="AO34" s="20">
        <v>1325289</v>
      </c>
      <c r="AP34" s="20">
        <f t="shared" si="18"/>
        <v>-293848</v>
      </c>
      <c r="AQ34" s="22">
        <f t="shared" si="19"/>
        <v>0.81851566606161186</v>
      </c>
      <c r="AR34" s="25">
        <f t="shared" si="20"/>
        <v>8918012</v>
      </c>
      <c r="AS34" s="25">
        <f t="shared" si="44"/>
        <v>686070</v>
      </c>
      <c r="AT34" s="26">
        <f t="shared" si="45"/>
        <v>1.0833424239383611</v>
      </c>
      <c r="AU34" s="20">
        <v>1127022</v>
      </c>
      <c r="AV34" s="20">
        <f t="shared" si="23"/>
        <v>-356447</v>
      </c>
      <c r="AW34" s="22">
        <f t="shared" si="24"/>
        <v>0.75972062779876093</v>
      </c>
      <c r="AX34" s="20">
        <v>1308347</v>
      </c>
      <c r="AY34" s="20">
        <f t="shared" si="25"/>
        <v>-298623</v>
      </c>
      <c r="AZ34" s="22">
        <f t="shared" si="26"/>
        <v>0.81417014630017981</v>
      </c>
      <c r="BA34" s="20">
        <v>1494470</v>
      </c>
      <c r="BB34" s="20">
        <f t="shared" si="27"/>
        <v>-9176</v>
      </c>
      <c r="BC34" s="27">
        <f t="shared" si="28"/>
        <v>0.99389749981046072</v>
      </c>
      <c r="BD34" s="25">
        <f t="shared" si="29"/>
        <v>12847851</v>
      </c>
      <c r="BE34" s="25">
        <f t="shared" si="30"/>
        <v>21824</v>
      </c>
      <c r="BF34" s="26">
        <f t="shared" si="31"/>
        <v>1.001701540157369</v>
      </c>
      <c r="BG34" s="20">
        <v>1207488</v>
      </c>
      <c r="BH34" s="20">
        <f t="shared" si="32"/>
        <v>-237277</v>
      </c>
      <c r="BI34" s="27">
        <f t="shared" si="33"/>
        <v>0.83576775461753294</v>
      </c>
      <c r="BJ34" s="20">
        <v>1442571</v>
      </c>
      <c r="BK34" s="20">
        <f t="shared" si="34"/>
        <v>-169862</v>
      </c>
      <c r="BL34" s="27">
        <f t="shared" si="35"/>
        <v>0.89465484767429093</v>
      </c>
      <c r="BM34" s="20">
        <v>1384503</v>
      </c>
      <c r="BN34" s="20">
        <f t="shared" si="36"/>
        <v>-500895</v>
      </c>
      <c r="BO34" s="27">
        <f t="shared" si="37"/>
        <v>0.73432930341498193</v>
      </c>
      <c r="BP34" s="47">
        <f t="shared" si="38"/>
        <v>16882413</v>
      </c>
      <c r="BQ34" s="25">
        <f t="shared" si="46"/>
        <v>-886210</v>
      </c>
      <c r="BR34" s="42">
        <f t="shared" si="47"/>
        <v>0.95012500405912148</v>
      </c>
      <c r="BS34" s="42">
        <f>BP34*51/100</f>
        <v>8610030.6300000008</v>
      </c>
      <c r="BT34" s="49">
        <f t="shared" si="41"/>
        <v>8610030.6300000008</v>
      </c>
      <c r="BU34" s="114">
        <f t="shared" si="48"/>
        <v>81091.590000001714</v>
      </c>
      <c r="BV34" s="31">
        <f t="shared" si="49"/>
        <v>1.0095078168128169</v>
      </c>
    </row>
    <row r="35" spans="1:74" x14ac:dyDescent="0.2">
      <c r="A35" s="19">
        <v>20</v>
      </c>
      <c r="B35" s="19" t="s">
        <v>63</v>
      </c>
      <c r="C35" s="4">
        <v>1001006825</v>
      </c>
      <c r="D35" s="4">
        <v>100101001</v>
      </c>
      <c r="E35" s="4">
        <v>86618101</v>
      </c>
      <c r="F35" s="20">
        <v>6424</v>
      </c>
      <c r="G35" s="20">
        <v>109887</v>
      </c>
      <c r="H35" s="20">
        <v>73404</v>
      </c>
      <c r="I35" s="21">
        <f t="shared" si="0"/>
        <v>189715</v>
      </c>
      <c r="J35" s="28">
        <v>46676</v>
      </c>
      <c r="K35" s="20">
        <v>159659</v>
      </c>
      <c r="L35" s="20">
        <v>23323</v>
      </c>
      <c r="M35" s="21">
        <f t="shared" si="1"/>
        <v>419373</v>
      </c>
      <c r="N35" s="20">
        <v>61688</v>
      </c>
      <c r="O35" s="20">
        <v>70486</v>
      </c>
      <c r="P35" s="20">
        <v>59121</v>
      </c>
      <c r="Q35" s="21">
        <f t="shared" si="2"/>
        <v>610668</v>
      </c>
      <c r="R35" s="20">
        <v>70076</v>
      </c>
      <c r="S35" s="20">
        <v>88236</v>
      </c>
      <c r="T35" s="20">
        <v>177314</v>
      </c>
      <c r="U35" s="21">
        <f t="shared" si="3"/>
        <v>946294</v>
      </c>
      <c r="V35" s="28">
        <f t="shared" si="4"/>
        <v>378517.6</v>
      </c>
      <c r="W35" s="20">
        <v>35025</v>
      </c>
      <c r="X35" s="20">
        <f t="shared" si="5"/>
        <v>28601</v>
      </c>
      <c r="Y35" s="22">
        <f t="shared" si="6"/>
        <v>5.4522104607721049</v>
      </c>
      <c r="Z35" s="20">
        <v>0</v>
      </c>
      <c r="AA35" s="20">
        <f t="shared" si="7"/>
        <v>-109887</v>
      </c>
      <c r="AB35" s="22">
        <f t="shared" si="8"/>
        <v>0</v>
      </c>
      <c r="AC35" s="20">
        <v>75185</v>
      </c>
      <c r="AD35" s="20">
        <f t="shared" si="9"/>
        <v>1781</v>
      </c>
      <c r="AE35" s="22">
        <f t="shared" si="10"/>
        <v>1.0242629829437089</v>
      </c>
      <c r="AF35" s="23">
        <f t="shared" si="11"/>
        <v>110210</v>
      </c>
      <c r="AG35" s="23">
        <f t="shared" si="12"/>
        <v>-79505</v>
      </c>
      <c r="AH35" s="24">
        <f t="shared" si="13"/>
        <v>0.58092401760535539</v>
      </c>
      <c r="AI35" s="20">
        <v>192592</v>
      </c>
      <c r="AJ35" s="20">
        <f t="shared" si="14"/>
        <v>145916</v>
      </c>
      <c r="AK35" s="22">
        <f t="shared" si="15"/>
        <v>4.1261461993315622</v>
      </c>
      <c r="AL35" s="20">
        <v>1500</v>
      </c>
      <c r="AM35" s="20">
        <f t="shared" si="16"/>
        <v>-158159</v>
      </c>
      <c r="AN35" s="22">
        <f t="shared" si="17"/>
        <v>9.395023143073675E-3</v>
      </c>
      <c r="AO35" s="20">
        <v>197196</v>
      </c>
      <c r="AP35" s="20">
        <f t="shared" si="18"/>
        <v>173873</v>
      </c>
      <c r="AQ35" s="22">
        <f t="shared" si="19"/>
        <v>8.4550015006645793</v>
      </c>
      <c r="AR35" s="25">
        <f t="shared" si="20"/>
        <v>501498</v>
      </c>
      <c r="AS35" s="25">
        <f t="shared" si="44"/>
        <v>82125</v>
      </c>
      <c r="AT35" s="26">
        <f t="shared" si="45"/>
        <v>1.1958280576002747</v>
      </c>
      <c r="AU35" s="20">
        <v>0</v>
      </c>
      <c r="AV35" s="20">
        <f t="shared" si="23"/>
        <v>-61688</v>
      </c>
      <c r="AW35" s="22">
        <f t="shared" si="24"/>
        <v>0</v>
      </c>
      <c r="AX35" s="20">
        <v>91275</v>
      </c>
      <c r="AY35" s="20">
        <f t="shared" si="25"/>
        <v>20789</v>
      </c>
      <c r="AZ35" s="22">
        <f t="shared" si="26"/>
        <v>1.2949380018727124</v>
      </c>
      <c r="BA35" s="20">
        <v>362376</v>
      </c>
      <c r="BB35" s="20">
        <f t="shared" si="27"/>
        <v>303255</v>
      </c>
      <c r="BC35" s="27">
        <f t="shared" si="28"/>
        <v>6.1293956462170804</v>
      </c>
      <c r="BD35" s="25">
        <f t="shared" si="29"/>
        <v>955149</v>
      </c>
      <c r="BE35" s="25">
        <f t="shared" si="30"/>
        <v>344481</v>
      </c>
      <c r="BF35" s="26">
        <f t="shared" si="31"/>
        <v>1.564105209377272</v>
      </c>
      <c r="BG35" s="20">
        <v>0</v>
      </c>
      <c r="BH35" s="20">
        <f t="shared" si="32"/>
        <v>-70076</v>
      </c>
      <c r="BI35" s="27">
        <f t="shared" si="33"/>
        <v>0</v>
      </c>
      <c r="BJ35" s="20">
        <v>0</v>
      </c>
      <c r="BK35" s="20">
        <f t="shared" si="34"/>
        <v>-88236</v>
      </c>
      <c r="BL35" s="27">
        <f t="shared" si="35"/>
        <v>0</v>
      </c>
      <c r="BM35" s="20">
        <v>101209</v>
      </c>
      <c r="BN35" s="20">
        <f t="shared" si="36"/>
        <v>-76105</v>
      </c>
      <c r="BO35" s="27">
        <f t="shared" si="37"/>
        <v>0.57078967255828639</v>
      </c>
      <c r="BP35" s="47">
        <f t="shared" si="38"/>
        <v>1056358</v>
      </c>
      <c r="BQ35" s="25">
        <f t="shared" si="46"/>
        <v>110064</v>
      </c>
      <c r="BR35" s="42">
        <f t="shared" si="47"/>
        <v>1.1163105757830019</v>
      </c>
      <c r="BS35" s="62">
        <f>BP35*43/100</f>
        <v>454233.94</v>
      </c>
      <c r="BT35" s="49">
        <f t="shared" si="41"/>
        <v>454233.94</v>
      </c>
      <c r="BU35" s="114">
        <f t="shared" si="48"/>
        <v>75716.340000000026</v>
      </c>
      <c r="BV35" s="31">
        <f t="shared" si="49"/>
        <v>1.2000338689667271</v>
      </c>
    </row>
    <row r="36" spans="1:74" x14ac:dyDescent="0.2">
      <c r="A36" s="19">
        <v>84</v>
      </c>
      <c r="B36" s="19" t="s">
        <v>154</v>
      </c>
      <c r="C36" s="4" t="s">
        <v>155</v>
      </c>
      <c r="D36" s="4" t="s">
        <v>83</v>
      </c>
      <c r="E36" s="4">
        <v>86618450</v>
      </c>
      <c r="F36" s="20">
        <v>11370</v>
      </c>
      <c r="G36" s="20">
        <v>19679</v>
      </c>
      <c r="H36" s="20">
        <v>17778</v>
      </c>
      <c r="I36" s="21">
        <f t="shared" si="0"/>
        <v>48827</v>
      </c>
      <c r="J36" s="28">
        <v>18709</v>
      </c>
      <c r="K36" s="20">
        <v>22103</v>
      </c>
      <c r="L36" s="20">
        <v>37750</v>
      </c>
      <c r="M36" s="21">
        <f t="shared" si="1"/>
        <v>127389</v>
      </c>
      <c r="N36" s="20">
        <v>6320</v>
      </c>
      <c r="O36" s="20">
        <v>8346</v>
      </c>
      <c r="P36" s="20">
        <v>13057</v>
      </c>
      <c r="Q36" s="21">
        <f t="shared" si="2"/>
        <v>155112</v>
      </c>
      <c r="R36" s="20">
        <v>14726</v>
      </c>
      <c r="S36" s="20">
        <v>14690</v>
      </c>
      <c r="T36" s="20">
        <v>18321</v>
      </c>
      <c r="U36" s="21">
        <f t="shared" si="3"/>
        <v>202849</v>
      </c>
      <c r="V36" s="28">
        <f t="shared" si="4"/>
        <v>97367.52</v>
      </c>
      <c r="W36" s="20">
        <v>13335</v>
      </c>
      <c r="X36" s="20">
        <f t="shared" si="5"/>
        <v>1965</v>
      </c>
      <c r="Y36" s="22">
        <f t="shared" si="6"/>
        <v>1.1728232189973615</v>
      </c>
      <c r="Z36" s="20">
        <v>24285</v>
      </c>
      <c r="AA36" s="20">
        <f t="shared" si="7"/>
        <v>4606</v>
      </c>
      <c r="AB36" s="22">
        <f t="shared" si="8"/>
        <v>1.2340566085675084</v>
      </c>
      <c r="AC36" s="20">
        <v>22927</v>
      </c>
      <c r="AD36" s="20">
        <f t="shared" si="9"/>
        <v>5149</v>
      </c>
      <c r="AE36" s="22">
        <f t="shared" si="10"/>
        <v>1.2896276296546294</v>
      </c>
      <c r="AF36" s="23">
        <f t="shared" si="11"/>
        <v>60547</v>
      </c>
      <c r="AG36" s="23">
        <f t="shared" si="12"/>
        <v>11720</v>
      </c>
      <c r="AH36" s="24">
        <f t="shared" si="13"/>
        <v>1.2400311303172424</v>
      </c>
      <c r="AI36" s="20">
        <v>26175</v>
      </c>
      <c r="AJ36" s="20">
        <f t="shared" si="14"/>
        <v>7466</v>
      </c>
      <c r="AK36" s="22">
        <f t="shared" si="15"/>
        <v>1.3990592762841414</v>
      </c>
      <c r="AL36" s="20">
        <v>41220</v>
      </c>
      <c r="AM36" s="20">
        <f t="shared" si="16"/>
        <v>19117</v>
      </c>
      <c r="AN36" s="22">
        <f t="shared" si="17"/>
        <v>1.8649052164864499</v>
      </c>
      <c r="AO36" s="20">
        <v>28409</v>
      </c>
      <c r="AP36" s="20">
        <f t="shared" si="18"/>
        <v>-9341</v>
      </c>
      <c r="AQ36" s="22">
        <f t="shared" si="19"/>
        <v>0.75255629139072844</v>
      </c>
      <c r="AR36" s="25">
        <f t="shared" si="20"/>
        <v>156351</v>
      </c>
      <c r="AS36" s="25">
        <f t="shared" si="44"/>
        <v>28962</v>
      </c>
      <c r="AT36" s="26">
        <f t="shared" si="45"/>
        <v>1.2273508701693239</v>
      </c>
      <c r="AU36" s="20">
        <v>18574</v>
      </c>
      <c r="AV36" s="20">
        <f t="shared" si="23"/>
        <v>12254</v>
      </c>
      <c r="AW36" s="22">
        <f t="shared" si="24"/>
        <v>2.9389240506329113</v>
      </c>
      <c r="AX36" s="20">
        <v>29846</v>
      </c>
      <c r="AY36" s="20">
        <f t="shared" si="25"/>
        <v>21500</v>
      </c>
      <c r="AZ36" s="22">
        <f t="shared" si="26"/>
        <v>3.5760843517852865</v>
      </c>
      <c r="BA36" s="20">
        <v>27222</v>
      </c>
      <c r="BB36" s="20">
        <f t="shared" si="27"/>
        <v>14165</v>
      </c>
      <c r="BC36" s="27">
        <f t="shared" si="28"/>
        <v>2.0848586964846443</v>
      </c>
      <c r="BD36" s="25">
        <f t="shared" si="29"/>
        <v>231993</v>
      </c>
      <c r="BE36" s="25">
        <f t="shared" si="30"/>
        <v>76881</v>
      </c>
      <c r="BF36" s="26">
        <f t="shared" si="31"/>
        <v>1.4956483057403682</v>
      </c>
      <c r="BG36" s="20">
        <v>16860</v>
      </c>
      <c r="BH36" s="20">
        <f t="shared" si="32"/>
        <v>2134</v>
      </c>
      <c r="BI36" s="27">
        <f t="shared" si="33"/>
        <v>1.1449137579790847</v>
      </c>
      <c r="BJ36" s="20">
        <v>24535</v>
      </c>
      <c r="BK36" s="20">
        <f t="shared" si="34"/>
        <v>9845</v>
      </c>
      <c r="BL36" s="27">
        <f t="shared" si="35"/>
        <v>1.6701837985023826</v>
      </c>
      <c r="BM36" s="20">
        <v>42774.38</v>
      </c>
      <c r="BN36" s="20">
        <f t="shared" si="36"/>
        <v>24453.379999999997</v>
      </c>
      <c r="BO36" s="27">
        <f t="shared" si="37"/>
        <v>2.3347186288958026</v>
      </c>
      <c r="BP36" s="47">
        <f t="shared" si="38"/>
        <v>316162.38</v>
      </c>
      <c r="BQ36" s="25">
        <f t="shared" si="46"/>
        <v>113313.38</v>
      </c>
      <c r="BR36" s="42">
        <f t="shared" si="47"/>
        <v>1.5586095075647404</v>
      </c>
      <c r="BS36" s="42">
        <f>BP36*51/100</f>
        <v>161242.8138</v>
      </c>
      <c r="BT36" s="49">
        <f t="shared" si="41"/>
        <v>161242.8138</v>
      </c>
      <c r="BU36" s="114">
        <f t="shared" si="48"/>
        <v>63875.293799999999</v>
      </c>
      <c r="BV36" s="31">
        <f t="shared" si="49"/>
        <v>1.6560226017875366</v>
      </c>
    </row>
    <row r="37" spans="1:74" x14ac:dyDescent="0.2">
      <c r="A37" s="19">
        <v>62</v>
      </c>
      <c r="B37" s="19" t="s">
        <v>118</v>
      </c>
      <c r="C37" s="4" t="s">
        <v>119</v>
      </c>
      <c r="D37" s="4" t="s">
        <v>83</v>
      </c>
      <c r="E37" s="4">
        <v>86618411</v>
      </c>
      <c r="F37" s="20">
        <v>59301</v>
      </c>
      <c r="G37" s="20">
        <v>87024</v>
      </c>
      <c r="H37" s="20">
        <v>92147</v>
      </c>
      <c r="I37" s="21">
        <f t="shared" si="0"/>
        <v>238472</v>
      </c>
      <c r="J37" s="28">
        <v>88013</v>
      </c>
      <c r="K37" s="20">
        <v>87756</v>
      </c>
      <c r="L37" s="20">
        <v>86536</v>
      </c>
      <c r="M37" s="21">
        <f t="shared" si="1"/>
        <v>500777</v>
      </c>
      <c r="N37" s="20">
        <v>218552</v>
      </c>
      <c r="O37" s="20">
        <v>37185</v>
      </c>
      <c r="P37" s="20">
        <v>22896</v>
      </c>
      <c r="Q37" s="21">
        <f t="shared" si="2"/>
        <v>779410</v>
      </c>
      <c r="R37" s="20">
        <v>87211</v>
      </c>
      <c r="S37" s="20">
        <v>99830</v>
      </c>
      <c r="T37" s="20">
        <v>95024</v>
      </c>
      <c r="U37" s="21">
        <f t="shared" si="3"/>
        <v>1061475</v>
      </c>
      <c r="V37" s="28">
        <f t="shared" si="4"/>
        <v>509508</v>
      </c>
      <c r="W37" s="20">
        <v>98829</v>
      </c>
      <c r="X37" s="20">
        <f t="shared" si="5"/>
        <v>39528</v>
      </c>
      <c r="Y37" s="22">
        <f t="shared" si="6"/>
        <v>1.6665654879344363</v>
      </c>
      <c r="Z37" s="20">
        <v>99179</v>
      </c>
      <c r="AA37" s="20">
        <f t="shared" si="7"/>
        <v>12155</v>
      </c>
      <c r="AB37" s="22">
        <f t="shared" si="8"/>
        <v>1.1396741128883987</v>
      </c>
      <c r="AC37" s="20">
        <v>91460</v>
      </c>
      <c r="AD37" s="20">
        <f t="shared" si="9"/>
        <v>-687</v>
      </c>
      <c r="AE37" s="22">
        <f t="shared" si="10"/>
        <v>0.9925445212540831</v>
      </c>
      <c r="AF37" s="23">
        <f t="shared" si="11"/>
        <v>289468</v>
      </c>
      <c r="AG37" s="23">
        <f t="shared" si="12"/>
        <v>50996</v>
      </c>
      <c r="AH37" s="24">
        <f t="shared" si="13"/>
        <v>1.2138448119695393</v>
      </c>
      <c r="AI37" s="20">
        <v>89791</v>
      </c>
      <c r="AJ37" s="20">
        <f t="shared" si="14"/>
        <v>1778</v>
      </c>
      <c r="AK37" s="22">
        <f t="shared" si="15"/>
        <v>1.0202015611330144</v>
      </c>
      <c r="AL37" s="20">
        <v>91492</v>
      </c>
      <c r="AM37" s="20">
        <f t="shared" si="16"/>
        <v>3736</v>
      </c>
      <c r="AN37" s="22">
        <f t="shared" si="17"/>
        <v>1.0425725876293359</v>
      </c>
      <c r="AO37" s="20">
        <v>263399</v>
      </c>
      <c r="AP37" s="20">
        <f t="shared" si="18"/>
        <v>176863</v>
      </c>
      <c r="AQ37" s="22">
        <f t="shared" si="19"/>
        <v>3.0438083572154939</v>
      </c>
      <c r="AR37" s="25">
        <f t="shared" si="20"/>
        <v>734150</v>
      </c>
      <c r="AS37" s="25">
        <f t="shared" si="44"/>
        <v>233373</v>
      </c>
      <c r="AT37" s="26">
        <f t="shared" si="45"/>
        <v>1.4660218021195064</v>
      </c>
      <c r="AU37" s="20">
        <v>86721</v>
      </c>
      <c r="AV37" s="20">
        <f t="shared" si="23"/>
        <v>-131831</v>
      </c>
      <c r="AW37" s="22">
        <f t="shared" si="24"/>
        <v>0.39679801603279768</v>
      </c>
      <c r="AX37" s="20">
        <v>14280</v>
      </c>
      <c r="AY37" s="20">
        <f t="shared" si="25"/>
        <v>-22905</v>
      </c>
      <c r="AZ37" s="22">
        <f t="shared" si="26"/>
        <v>0.38402581686163778</v>
      </c>
      <c r="BA37" s="20">
        <v>27892</v>
      </c>
      <c r="BB37" s="20">
        <f t="shared" si="27"/>
        <v>4996</v>
      </c>
      <c r="BC37" s="27">
        <f t="shared" si="28"/>
        <v>1.2182040531097136</v>
      </c>
      <c r="BD37" s="25">
        <f t="shared" si="29"/>
        <v>863043</v>
      </c>
      <c r="BE37" s="25">
        <f t="shared" si="30"/>
        <v>83633</v>
      </c>
      <c r="BF37" s="26">
        <f t="shared" si="31"/>
        <v>1.1073029599312301</v>
      </c>
      <c r="BG37" s="20">
        <v>89244</v>
      </c>
      <c r="BH37" s="20">
        <f t="shared" si="32"/>
        <v>2033</v>
      </c>
      <c r="BI37" s="27">
        <f t="shared" si="33"/>
        <v>1.0233112795404249</v>
      </c>
      <c r="BJ37" s="20">
        <v>94308</v>
      </c>
      <c r="BK37" s="20">
        <f t="shared" si="34"/>
        <v>-5522</v>
      </c>
      <c r="BL37" s="27">
        <f t="shared" si="35"/>
        <v>0.94468596614244216</v>
      </c>
      <c r="BM37" s="20">
        <v>64805.25</v>
      </c>
      <c r="BN37" s="20">
        <f t="shared" si="36"/>
        <v>-30218.75</v>
      </c>
      <c r="BO37" s="27">
        <f t="shared" si="37"/>
        <v>0.68198823455127122</v>
      </c>
      <c r="BP37" s="47">
        <f t="shared" si="38"/>
        <v>1111400.25</v>
      </c>
      <c r="BQ37" s="25">
        <f t="shared" si="46"/>
        <v>49925.25</v>
      </c>
      <c r="BR37" s="42">
        <f t="shared" si="47"/>
        <v>1.0470338444146117</v>
      </c>
      <c r="BS37" s="42">
        <f>BP37*51/100</f>
        <v>566814.12749999994</v>
      </c>
      <c r="BT37" s="49">
        <f t="shared" si="41"/>
        <v>566814.12749999994</v>
      </c>
      <c r="BU37" s="114">
        <f t="shared" si="48"/>
        <v>57306.127499999944</v>
      </c>
      <c r="BV37" s="31">
        <f t="shared" si="49"/>
        <v>1.1124734596905248</v>
      </c>
    </row>
    <row r="38" spans="1:74" x14ac:dyDescent="0.2">
      <c r="A38" s="19">
        <v>29</v>
      </c>
      <c r="B38" s="19" t="s">
        <v>72</v>
      </c>
      <c r="C38" s="4">
        <v>1012007676</v>
      </c>
      <c r="D38" s="4">
        <v>101201001</v>
      </c>
      <c r="E38" s="4">
        <v>86618101</v>
      </c>
      <c r="F38" s="20"/>
      <c r="G38" s="20">
        <v>190481</v>
      </c>
      <c r="H38" s="20">
        <v>144652</v>
      </c>
      <c r="I38" s="21">
        <f t="shared" si="0"/>
        <v>335133</v>
      </c>
      <c r="J38" s="28">
        <v>368381</v>
      </c>
      <c r="K38" s="20">
        <v>267706</v>
      </c>
      <c r="L38" s="20">
        <v>125492</v>
      </c>
      <c r="M38" s="21">
        <f t="shared" si="1"/>
        <v>1096712</v>
      </c>
      <c r="N38" s="20">
        <v>134170</v>
      </c>
      <c r="O38" s="20">
        <v>78005</v>
      </c>
      <c r="P38" s="20">
        <v>96012</v>
      </c>
      <c r="Q38" s="21">
        <f t="shared" si="2"/>
        <v>1404899</v>
      </c>
      <c r="R38" s="20">
        <v>155199</v>
      </c>
      <c r="S38" s="20">
        <v>148118</v>
      </c>
      <c r="T38" s="20">
        <v>238829</v>
      </c>
      <c r="U38" s="21">
        <f t="shared" si="3"/>
        <v>1947045</v>
      </c>
      <c r="V38" s="28">
        <f t="shared" si="4"/>
        <v>778818</v>
      </c>
      <c r="W38" s="20">
        <v>19720</v>
      </c>
      <c r="X38" s="20">
        <f t="shared" si="5"/>
        <v>19720</v>
      </c>
      <c r="Y38" s="22" t="e">
        <f t="shared" si="6"/>
        <v>#DIV/0!</v>
      </c>
      <c r="Z38" s="20">
        <v>180511</v>
      </c>
      <c r="AA38" s="20">
        <f t="shared" si="7"/>
        <v>-9970</v>
      </c>
      <c r="AB38" s="22">
        <f t="shared" si="8"/>
        <v>0.94765882161475423</v>
      </c>
      <c r="AC38" s="20">
        <v>157864</v>
      </c>
      <c r="AD38" s="20">
        <f t="shared" si="9"/>
        <v>13212</v>
      </c>
      <c r="AE38" s="22">
        <f t="shared" si="10"/>
        <v>1.091336448856566</v>
      </c>
      <c r="AF38" s="23">
        <f t="shared" si="11"/>
        <v>358095</v>
      </c>
      <c r="AG38" s="23">
        <f t="shared" si="12"/>
        <v>22962</v>
      </c>
      <c r="AH38" s="24">
        <f t="shared" si="13"/>
        <v>1.0685160816750365</v>
      </c>
      <c r="AI38" s="20">
        <v>443246</v>
      </c>
      <c r="AJ38" s="20">
        <f t="shared" si="14"/>
        <v>74865</v>
      </c>
      <c r="AK38" s="22">
        <f t="shared" si="15"/>
        <v>1.203227093688328</v>
      </c>
      <c r="AL38" s="20">
        <v>168955</v>
      </c>
      <c r="AM38" s="20">
        <f t="shared" si="16"/>
        <v>-98751</v>
      </c>
      <c r="AN38" s="22">
        <f t="shared" si="17"/>
        <v>0.63112145413251852</v>
      </c>
      <c r="AO38" s="20">
        <v>142882</v>
      </c>
      <c r="AP38" s="20">
        <f t="shared" si="18"/>
        <v>17390</v>
      </c>
      <c r="AQ38" s="22">
        <f t="shared" si="19"/>
        <v>1.1385745704905492</v>
      </c>
      <c r="AR38" s="25">
        <f t="shared" si="20"/>
        <v>1113178</v>
      </c>
      <c r="AS38" s="25">
        <f t="shared" si="44"/>
        <v>16466</v>
      </c>
      <c r="AT38" s="26">
        <f t="shared" si="45"/>
        <v>1.0150139690274202</v>
      </c>
      <c r="AU38" s="20">
        <v>70082</v>
      </c>
      <c r="AV38" s="20">
        <f t="shared" si="23"/>
        <v>-64088</v>
      </c>
      <c r="AW38" s="22">
        <f t="shared" si="24"/>
        <v>0.52233733323395692</v>
      </c>
      <c r="AX38" s="20">
        <v>170609</v>
      </c>
      <c r="AY38" s="20">
        <f t="shared" si="25"/>
        <v>92604</v>
      </c>
      <c r="AZ38" s="22">
        <f t="shared" si="26"/>
        <v>2.1871546695724633</v>
      </c>
      <c r="BA38" s="20">
        <v>122336</v>
      </c>
      <c r="BB38" s="20">
        <f t="shared" si="27"/>
        <v>26324</v>
      </c>
      <c r="BC38" s="27">
        <f t="shared" si="28"/>
        <v>1.2741740615756363</v>
      </c>
      <c r="BD38" s="25">
        <f t="shared" si="29"/>
        <v>1476205</v>
      </c>
      <c r="BE38" s="25">
        <f t="shared" si="30"/>
        <v>71306</v>
      </c>
      <c r="BF38" s="26">
        <f t="shared" si="31"/>
        <v>1.0507552500215318</v>
      </c>
      <c r="BG38" s="20">
        <v>123362</v>
      </c>
      <c r="BH38" s="20">
        <f t="shared" si="32"/>
        <v>-31837</v>
      </c>
      <c r="BI38" s="27">
        <f t="shared" si="33"/>
        <v>0.7948633689650062</v>
      </c>
      <c r="BJ38" s="20">
        <v>116554</v>
      </c>
      <c r="BK38" s="20">
        <f t="shared" si="34"/>
        <v>-31564</v>
      </c>
      <c r="BL38" s="27">
        <f t="shared" si="35"/>
        <v>0.78689963407553443</v>
      </c>
      <c r="BM38" s="20">
        <v>223629</v>
      </c>
      <c r="BN38" s="20">
        <f t="shared" si="36"/>
        <v>-15200</v>
      </c>
      <c r="BO38" s="27">
        <f t="shared" si="37"/>
        <v>0.93635613765497494</v>
      </c>
      <c r="BP38" s="47">
        <f t="shared" si="38"/>
        <v>1939750</v>
      </c>
      <c r="BQ38" s="25">
        <f t="shared" si="46"/>
        <v>-7295</v>
      </c>
      <c r="BR38" s="42">
        <f t="shared" si="47"/>
        <v>0.99625329666237816</v>
      </c>
      <c r="BS38" s="62">
        <f>BP38*43/100</f>
        <v>834092.5</v>
      </c>
      <c r="BT38" s="49">
        <f t="shared" si="41"/>
        <v>834092.5</v>
      </c>
      <c r="BU38" s="114">
        <f t="shared" si="48"/>
        <v>55274.5</v>
      </c>
      <c r="BV38" s="31">
        <f t="shared" si="49"/>
        <v>1.0709722939120565</v>
      </c>
    </row>
    <row r="39" spans="1:74" x14ac:dyDescent="0.2">
      <c r="A39" s="19">
        <v>71</v>
      </c>
      <c r="B39" s="19" t="s">
        <v>134</v>
      </c>
      <c r="C39" s="4">
        <v>1012001963</v>
      </c>
      <c r="D39" s="4">
        <v>101201001</v>
      </c>
      <c r="E39" s="4">
        <v>86618422</v>
      </c>
      <c r="F39" s="20">
        <v>20875</v>
      </c>
      <c r="G39" s="20">
        <v>101506</v>
      </c>
      <c r="H39" s="20">
        <v>116192</v>
      </c>
      <c r="I39" s="21">
        <f t="shared" si="0"/>
        <v>238573</v>
      </c>
      <c r="J39" s="28">
        <v>94907</v>
      </c>
      <c r="K39" s="20">
        <v>111481</v>
      </c>
      <c r="L39" s="20">
        <v>263493</v>
      </c>
      <c r="M39" s="21">
        <f t="shared" si="1"/>
        <v>708454</v>
      </c>
      <c r="N39" s="20">
        <v>11735</v>
      </c>
      <c r="O39" s="20">
        <v>33912</v>
      </c>
      <c r="P39" s="20">
        <v>45510</v>
      </c>
      <c r="Q39" s="21">
        <f t="shared" si="2"/>
        <v>799611</v>
      </c>
      <c r="R39" s="20">
        <v>93940</v>
      </c>
      <c r="S39" s="20">
        <v>96314</v>
      </c>
      <c r="T39" s="20">
        <v>167056</v>
      </c>
      <c r="U39" s="21">
        <f t="shared" si="3"/>
        <v>1156921</v>
      </c>
      <c r="V39" s="28">
        <f t="shared" si="4"/>
        <v>555322.07999999996</v>
      </c>
      <c r="W39" s="20">
        <v>36369</v>
      </c>
      <c r="X39" s="20">
        <f t="shared" si="5"/>
        <v>15494</v>
      </c>
      <c r="Y39" s="22">
        <f t="shared" si="6"/>
        <v>1.7422275449101796</v>
      </c>
      <c r="Z39" s="20">
        <v>109436</v>
      </c>
      <c r="AA39" s="20">
        <f t="shared" si="7"/>
        <v>7930</v>
      </c>
      <c r="AB39" s="22">
        <f t="shared" si="8"/>
        <v>1.0781234606821271</v>
      </c>
      <c r="AC39" s="20">
        <v>104890</v>
      </c>
      <c r="AD39" s="20">
        <f t="shared" si="9"/>
        <v>-11302</v>
      </c>
      <c r="AE39" s="22">
        <f t="shared" si="10"/>
        <v>0.90272996419719087</v>
      </c>
      <c r="AF39" s="23">
        <f t="shared" si="11"/>
        <v>250695</v>
      </c>
      <c r="AG39" s="23">
        <f t="shared" si="12"/>
        <v>12122</v>
      </c>
      <c r="AH39" s="24">
        <f t="shared" si="13"/>
        <v>1.0508104437635442</v>
      </c>
      <c r="AI39" s="20">
        <v>93309</v>
      </c>
      <c r="AJ39" s="20">
        <f t="shared" si="14"/>
        <v>-1598</v>
      </c>
      <c r="AK39" s="22">
        <f t="shared" si="15"/>
        <v>0.98316246430716381</v>
      </c>
      <c r="AL39" s="20">
        <v>110025</v>
      </c>
      <c r="AM39" s="20">
        <f t="shared" si="16"/>
        <v>-1456</v>
      </c>
      <c r="AN39" s="22">
        <f t="shared" si="17"/>
        <v>0.98693947847615293</v>
      </c>
      <c r="AO39" s="20">
        <v>234415</v>
      </c>
      <c r="AP39" s="20">
        <f t="shared" si="18"/>
        <v>-29078</v>
      </c>
      <c r="AQ39" s="22">
        <f t="shared" si="19"/>
        <v>0.88964412716846364</v>
      </c>
      <c r="AR39" s="25">
        <f t="shared" si="20"/>
        <v>688444</v>
      </c>
      <c r="AS39" s="25">
        <f t="shared" si="44"/>
        <v>-20010</v>
      </c>
      <c r="AT39" s="26">
        <f t="shared" si="45"/>
        <v>0.97175539978601289</v>
      </c>
      <c r="AU39" s="20">
        <v>90049</v>
      </c>
      <c r="AV39" s="20">
        <f t="shared" si="23"/>
        <v>78314</v>
      </c>
      <c r="AW39" s="22">
        <f t="shared" si="24"/>
        <v>7.6735406902428629</v>
      </c>
      <c r="AX39" s="20">
        <v>16586</v>
      </c>
      <c r="AY39" s="20">
        <f t="shared" si="25"/>
        <v>-17326</v>
      </c>
      <c r="AZ39" s="22">
        <f t="shared" si="26"/>
        <v>0.48908940787921679</v>
      </c>
      <c r="BA39" s="20">
        <v>52807</v>
      </c>
      <c r="BB39" s="20">
        <f t="shared" si="27"/>
        <v>7297</v>
      </c>
      <c r="BC39" s="27">
        <f t="shared" si="28"/>
        <v>1.1603383871676554</v>
      </c>
      <c r="BD39" s="25">
        <f t="shared" si="29"/>
        <v>847886</v>
      </c>
      <c r="BE39" s="25">
        <f t="shared" si="30"/>
        <v>48275</v>
      </c>
      <c r="BF39" s="26">
        <f t="shared" si="31"/>
        <v>1.0603731064229982</v>
      </c>
      <c r="BG39" s="20">
        <v>98918</v>
      </c>
      <c r="BH39" s="20">
        <f t="shared" si="32"/>
        <v>4978</v>
      </c>
      <c r="BI39" s="27">
        <f t="shared" si="33"/>
        <v>1.0529912710240579</v>
      </c>
      <c r="BJ39" s="20">
        <v>97367.32</v>
      </c>
      <c r="BK39" s="20">
        <f t="shared" si="34"/>
        <v>1053.320000000007</v>
      </c>
      <c r="BL39" s="27">
        <f t="shared" si="35"/>
        <v>1.0109363124779369</v>
      </c>
      <c r="BM39" s="20">
        <v>145318</v>
      </c>
      <c r="BN39" s="20">
        <f t="shared" si="36"/>
        <v>-21738</v>
      </c>
      <c r="BO39" s="27">
        <f t="shared" si="37"/>
        <v>0.86987596973469972</v>
      </c>
      <c r="BP39" s="47">
        <f t="shared" si="38"/>
        <v>1189489.32</v>
      </c>
      <c r="BQ39" s="25">
        <f t="shared" si="46"/>
        <v>32568.320000000065</v>
      </c>
      <c r="BR39" s="42">
        <f t="shared" si="47"/>
        <v>1.02815085904742</v>
      </c>
      <c r="BS39" s="42">
        <f>BP39*51/100</f>
        <v>606639.55319999997</v>
      </c>
      <c r="BT39" s="49">
        <f t="shared" si="41"/>
        <v>606639.55319999997</v>
      </c>
      <c r="BU39" s="114">
        <f t="shared" si="48"/>
        <v>51317.473200000008</v>
      </c>
      <c r="BV39" s="31">
        <f t="shared" si="49"/>
        <v>1.0924102877378836</v>
      </c>
    </row>
    <row r="40" spans="1:74" x14ac:dyDescent="0.2">
      <c r="A40" s="19">
        <v>59</v>
      </c>
      <c r="B40" s="19" t="s">
        <v>52</v>
      </c>
      <c r="C40" s="4">
        <v>7802312751</v>
      </c>
      <c r="D40" s="4">
        <v>101232001</v>
      </c>
      <c r="E40" s="4">
        <v>86618411</v>
      </c>
      <c r="F40" s="20">
        <v>66795</v>
      </c>
      <c r="G40" s="20">
        <v>89617</v>
      </c>
      <c r="H40" s="20">
        <v>99963</v>
      </c>
      <c r="I40" s="21">
        <f t="shared" si="0"/>
        <v>256375</v>
      </c>
      <c r="J40" s="28">
        <v>83992</v>
      </c>
      <c r="K40" s="20">
        <v>82229</v>
      </c>
      <c r="L40" s="20">
        <v>90545</v>
      </c>
      <c r="M40" s="21">
        <f t="shared" si="1"/>
        <v>513141</v>
      </c>
      <c r="N40" s="20">
        <v>87170</v>
      </c>
      <c r="O40" s="20">
        <v>91070</v>
      </c>
      <c r="P40" s="20">
        <v>84876</v>
      </c>
      <c r="Q40" s="21">
        <f t="shared" si="2"/>
        <v>776257</v>
      </c>
      <c r="R40" s="20">
        <v>66388</v>
      </c>
      <c r="S40" s="20">
        <v>76567</v>
      </c>
      <c r="T40" s="20">
        <v>80582</v>
      </c>
      <c r="U40" s="21">
        <f t="shared" si="3"/>
        <v>999794</v>
      </c>
      <c r="V40" s="28">
        <f t="shared" si="4"/>
        <v>479901.12</v>
      </c>
      <c r="W40" s="20">
        <v>76101</v>
      </c>
      <c r="X40" s="20">
        <f t="shared" si="5"/>
        <v>9306</v>
      </c>
      <c r="Y40" s="22">
        <f t="shared" si="6"/>
        <v>1.1393218055243657</v>
      </c>
      <c r="Z40" s="20">
        <v>65409</v>
      </c>
      <c r="AA40" s="20">
        <f t="shared" si="7"/>
        <v>-24208</v>
      </c>
      <c r="AB40" s="22">
        <f t="shared" si="8"/>
        <v>0.72987268040661923</v>
      </c>
      <c r="AC40" s="20">
        <v>85853</v>
      </c>
      <c r="AD40" s="20">
        <f t="shared" si="9"/>
        <v>-14110</v>
      </c>
      <c r="AE40" s="22">
        <f t="shared" si="10"/>
        <v>0.8588477736762602</v>
      </c>
      <c r="AF40" s="23">
        <f t="shared" si="11"/>
        <v>227363</v>
      </c>
      <c r="AG40" s="23">
        <f t="shared" si="12"/>
        <v>-29012</v>
      </c>
      <c r="AH40" s="24">
        <f t="shared" si="13"/>
        <v>0.88683764017552413</v>
      </c>
      <c r="AI40" s="20">
        <v>87726</v>
      </c>
      <c r="AJ40" s="20">
        <f t="shared" si="14"/>
        <v>3734</v>
      </c>
      <c r="AK40" s="22">
        <f t="shared" si="15"/>
        <v>1.0444566149157062</v>
      </c>
      <c r="AL40" s="20">
        <v>122175</v>
      </c>
      <c r="AM40" s="20">
        <f t="shared" si="16"/>
        <v>39946</v>
      </c>
      <c r="AN40" s="22">
        <f t="shared" si="17"/>
        <v>1.4857896849043524</v>
      </c>
      <c r="AO40" s="20">
        <v>108825</v>
      </c>
      <c r="AP40" s="20">
        <f t="shared" si="18"/>
        <v>18280</v>
      </c>
      <c r="AQ40" s="22">
        <f t="shared" si="19"/>
        <v>1.2018885636976089</v>
      </c>
      <c r="AR40" s="25">
        <f t="shared" si="20"/>
        <v>546089</v>
      </c>
      <c r="AS40" s="25">
        <f t="shared" si="44"/>
        <v>32948</v>
      </c>
      <c r="AT40" s="26">
        <f t="shared" si="45"/>
        <v>1.0642084729148518</v>
      </c>
      <c r="AU40" s="20">
        <v>92097</v>
      </c>
      <c r="AV40" s="20">
        <f t="shared" si="23"/>
        <v>4927</v>
      </c>
      <c r="AW40" s="22">
        <f t="shared" si="24"/>
        <v>1.0565217391304347</v>
      </c>
      <c r="AX40" s="20">
        <v>108691</v>
      </c>
      <c r="AY40" s="20">
        <f t="shared" si="25"/>
        <v>17621</v>
      </c>
      <c r="AZ40" s="22">
        <f t="shared" si="26"/>
        <v>1.193488525310201</v>
      </c>
      <c r="BA40" s="20">
        <v>58431</v>
      </c>
      <c r="BB40" s="20">
        <f t="shared" si="27"/>
        <v>-26445</v>
      </c>
      <c r="BC40" s="27">
        <f t="shared" si="28"/>
        <v>0.68842782411989256</v>
      </c>
      <c r="BD40" s="25">
        <f t="shared" si="29"/>
        <v>805308</v>
      </c>
      <c r="BE40" s="25">
        <f t="shared" si="30"/>
        <v>29051</v>
      </c>
      <c r="BF40" s="26">
        <f t="shared" si="31"/>
        <v>1.0374244612286909</v>
      </c>
      <c r="BG40" s="20">
        <v>71166</v>
      </c>
      <c r="BH40" s="20">
        <f t="shared" si="32"/>
        <v>4778</v>
      </c>
      <c r="BI40" s="27">
        <f t="shared" si="33"/>
        <v>1.0719708381032718</v>
      </c>
      <c r="BJ40" s="20">
        <v>79992</v>
      </c>
      <c r="BK40" s="20">
        <f t="shared" si="34"/>
        <v>3425</v>
      </c>
      <c r="BL40" s="27">
        <f t="shared" si="35"/>
        <v>1.0447320647276241</v>
      </c>
      <c r="BM40" s="20">
        <v>82120</v>
      </c>
      <c r="BN40" s="20">
        <f t="shared" si="36"/>
        <v>1538</v>
      </c>
      <c r="BO40" s="27">
        <f t="shared" si="37"/>
        <v>1.019086148271326</v>
      </c>
      <c r="BP40" s="47">
        <f t="shared" si="38"/>
        <v>1038586</v>
      </c>
      <c r="BQ40" s="25">
        <f t="shared" si="46"/>
        <v>38792</v>
      </c>
      <c r="BR40" s="42">
        <f t="shared" si="47"/>
        <v>1.0387999927985165</v>
      </c>
      <c r="BS40" s="42">
        <f>BP40*51/100</f>
        <v>529678.86</v>
      </c>
      <c r="BT40" s="49">
        <f t="shared" si="41"/>
        <v>529678.86</v>
      </c>
      <c r="BU40" s="114">
        <f t="shared" si="48"/>
        <v>49777.739999999991</v>
      </c>
      <c r="BV40" s="31">
        <f t="shared" si="49"/>
        <v>1.1037249923484238</v>
      </c>
    </row>
    <row r="41" spans="1:74" x14ac:dyDescent="0.2">
      <c r="A41" s="19">
        <v>17</v>
      </c>
      <c r="B41" s="19" t="s">
        <v>59</v>
      </c>
      <c r="C41" s="4">
        <v>1001013117</v>
      </c>
      <c r="D41" s="4">
        <v>101245001</v>
      </c>
      <c r="E41" s="4">
        <v>86618101</v>
      </c>
      <c r="F41" s="20">
        <v>51932</v>
      </c>
      <c r="G41" s="20">
        <v>71561</v>
      </c>
      <c r="H41" s="20">
        <v>65769</v>
      </c>
      <c r="I41" s="21">
        <f t="shared" si="0"/>
        <v>189262</v>
      </c>
      <c r="J41" s="28">
        <v>58669</v>
      </c>
      <c r="K41" s="20">
        <v>45270</v>
      </c>
      <c r="L41" s="20">
        <v>53917</v>
      </c>
      <c r="M41" s="21">
        <f t="shared" si="1"/>
        <v>347118</v>
      </c>
      <c r="N41" s="20">
        <v>62104</v>
      </c>
      <c r="O41" s="20">
        <v>60829</v>
      </c>
      <c r="P41" s="20">
        <v>49953</v>
      </c>
      <c r="Q41" s="21">
        <f t="shared" si="2"/>
        <v>520004</v>
      </c>
      <c r="R41" s="20">
        <v>85258</v>
      </c>
      <c r="S41" s="20">
        <v>56370</v>
      </c>
      <c r="T41" s="20">
        <v>61636</v>
      </c>
      <c r="U41" s="21">
        <f t="shared" si="3"/>
        <v>723268</v>
      </c>
      <c r="V41" s="28">
        <f t="shared" si="4"/>
        <v>289307.2</v>
      </c>
      <c r="W41" s="20">
        <v>80410</v>
      </c>
      <c r="X41" s="20">
        <f t="shared" si="5"/>
        <v>28478</v>
      </c>
      <c r="Y41" s="22">
        <f t="shared" si="6"/>
        <v>1.5483709466225064</v>
      </c>
      <c r="Z41" s="20">
        <v>76472</v>
      </c>
      <c r="AA41" s="20">
        <f t="shared" si="7"/>
        <v>4911</v>
      </c>
      <c r="AB41" s="22">
        <f t="shared" si="8"/>
        <v>1.0686267659758808</v>
      </c>
      <c r="AC41" s="20">
        <v>60036</v>
      </c>
      <c r="AD41" s="20">
        <f t="shared" si="9"/>
        <v>-5733</v>
      </c>
      <c r="AE41" s="22">
        <f t="shared" si="10"/>
        <v>0.91283127309218626</v>
      </c>
      <c r="AF41" s="23">
        <f t="shared" si="11"/>
        <v>216918</v>
      </c>
      <c r="AG41" s="23">
        <f t="shared" si="12"/>
        <v>27656</v>
      </c>
      <c r="AH41" s="24">
        <f t="shared" si="13"/>
        <v>1.1461254768521942</v>
      </c>
      <c r="AI41" s="20">
        <v>54024</v>
      </c>
      <c r="AJ41" s="20">
        <f t="shared" si="14"/>
        <v>-4645</v>
      </c>
      <c r="AK41" s="22">
        <f t="shared" si="15"/>
        <v>0.92082701256200039</v>
      </c>
      <c r="AL41" s="20">
        <v>72211</v>
      </c>
      <c r="AM41" s="20">
        <f t="shared" si="16"/>
        <v>26941</v>
      </c>
      <c r="AN41" s="22">
        <f t="shared" si="17"/>
        <v>1.5951181798100287</v>
      </c>
      <c r="AO41" s="20">
        <v>38318</v>
      </c>
      <c r="AP41" s="20">
        <f t="shared" si="18"/>
        <v>-15599</v>
      </c>
      <c r="AQ41" s="22">
        <f t="shared" si="19"/>
        <v>0.71068494166960328</v>
      </c>
      <c r="AR41" s="25">
        <f t="shared" si="20"/>
        <v>381471</v>
      </c>
      <c r="AS41" s="25">
        <f t="shared" si="44"/>
        <v>34353</v>
      </c>
      <c r="AT41" s="26">
        <f t="shared" si="45"/>
        <v>1.0989663457383367</v>
      </c>
      <c r="AU41" s="20">
        <v>94826</v>
      </c>
      <c r="AV41" s="20">
        <f t="shared" si="23"/>
        <v>32722</v>
      </c>
      <c r="AW41" s="22">
        <f t="shared" si="24"/>
        <v>1.5268903774314053</v>
      </c>
      <c r="AX41" s="20">
        <v>91523</v>
      </c>
      <c r="AY41" s="20">
        <f t="shared" si="25"/>
        <v>30694</v>
      </c>
      <c r="AZ41" s="22">
        <f t="shared" si="26"/>
        <v>1.5045948478521758</v>
      </c>
      <c r="BA41" s="20">
        <v>44871</v>
      </c>
      <c r="BB41" s="20">
        <f t="shared" si="27"/>
        <v>-5082</v>
      </c>
      <c r="BC41" s="27">
        <f t="shared" si="28"/>
        <v>0.89826436850639602</v>
      </c>
      <c r="BD41" s="25">
        <f t="shared" si="29"/>
        <v>612691</v>
      </c>
      <c r="BE41" s="25">
        <f t="shared" si="30"/>
        <v>92687</v>
      </c>
      <c r="BF41" s="26">
        <f t="shared" si="31"/>
        <v>1.1782428596703103</v>
      </c>
      <c r="BG41" s="20">
        <v>52508</v>
      </c>
      <c r="BH41" s="20">
        <f t="shared" si="32"/>
        <v>-32750</v>
      </c>
      <c r="BI41" s="27">
        <f t="shared" si="33"/>
        <v>0.61587182434492949</v>
      </c>
      <c r="BJ41" s="20">
        <v>54174</v>
      </c>
      <c r="BK41" s="20">
        <f t="shared" si="34"/>
        <v>-2196</v>
      </c>
      <c r="BL41" s="27">
        <f t="shared" si="35"/>
        <v>0.96104310803618942</v>
      </c>
      <c r="BM41" s="20">
        <v>47926</v>
      </c>
      <c r="BN41" s="20">
        <f t="shared" si="36"/>
        <v>-13710</v>
      </c>
      <c r="BO41" s="27">
        <f t="shared" si="37"/>
        <v>0.77756505938088127</v>
      </c>
      <c r="BP41" s="47">
        <f t="shared" si="38"/>
        <v>767299</v>
      </c>
      <c r="BQ41" s="25">
        <f t="shared" si="46"/>
        <v>44031</v>
      </c>
      <c r="BR41" s="42">
        <f t="shared" si="47"/>
        <v>1.0608778488748292</v>
      </c>
      <c r="BS41" s="62">
        <f>BP41*43/100</f>
        <v>329938.57</v>
      </c>
      <c r="BT41" s="49">
        <f t="shared" si="41"/>
        <v>329938.57</v>
      </c>
      <c r="BU41" s="114">
        <f t="shared" si="48"/>
        <v>40631.369999999995</v>
      </c>
      <c r="BV41" s="31">
        <f t="shared" si="49"/>
        <v>1.1404436875404413</v>
      </c>
    </row>
    <row r="42" spans="1:74" x14ac:dyDescent="0.2">
      <c r="A42" s="19">
        <v>67</v>
      </c>
      <c r="B42" s="19" t="s">
        <v>127</v>
      </c>
      <c r="C42" s="4">
        <v>1012007813</v>
      </c>
      <c r="D42" s="4">
        <v>101201001</v>
      </c>
      <c r="E42" s="4">
        <v>86618411</v>
      </c>
      <c r="F42" s="20">
        <v>33494</v>
      </c>
      <c r="G42" s="20"/>
      <c r="H42" s="20"/>
      <c r="I42" s="21">
        <f t="shared" ref="I42:I74" si="50">F42+G42+H42</f>
        <v>33494</v>
      </c>
      <c r="J42" s="28">
        <v>4681</v>
      </c>
      <c r="K42" s="20">
        <v>0</v>
      </c>
      <c r="L42" s="20">
        <v>48464</v>
      </c>
      <c r="M42" s="21">
        <f t="shared" ref="M42:M74" si="51">I42+J42+K42+L42</f>
        <v>86639</v>
      </c>
      <c r="N42" s="20">
        <v>25606</v>
      </c>
      <c r="O42" s="20">
        <v>24636</v>
      </c>
      <c r="P42" s="20">
        <v>24629</v>
      </c>
      <c r="Q42" s="21">
        <f t="shared" ref="Q42:Q74" si="52">M42+N42+O42+P42</f>
        <v>161510</v>
      </c>
      <c r="R42" s="20">
        <v>24965</v>
      </c>
      <c r="S42" s="20">
        <v>24027</v>
      </c>
      <c r="T42" s="20">
        <v>25303</v>
      </c>
      <c r="U42" s="21">
        <f t="shared" ref="U42:U74" si="53">Q42+R42+S42+T42</f>
        <v>235805</v>
      </c>
      <c r="V42" s="28">
        <f t="shared" ref="V42:V74" si="54">IF(E42=86618101,U42*40/100,U42*48/100)</f>
        <v>113186.4</v>
      </c>
      <c r="W42" s="20">
        <v>26774</v>
      </c>
      <c r="X42" s="20">
        <f t="shared" ref="X42:X74" si="55">W42-F42</f>
        <v>-6720</v>
      </c>
      <c r="Y42" s="22">
        <f t="shared" ref="Y42:Y74" si="56">W42/F42</f>
        <v>0.79936705081507131</v>
      </c>
      <c r="Z42" s="20">
        <v>20070</v>
      </c>
      <c r="AA42" s="20">
        <f t="shared" ref="AA42:AA74" si="57">Z42-G42</f>
        <v>20070</v>
      </c>
      <c r="AB42" s="22" t="e">
        <f t="shared" ref="AB42:AB74" si="58">Z42/G42</f>
        <v>#DIV/0!</v>
      </c>
      <c r="AC42" s="20">
        <v>21082</v>
      </c>
      <c r="AD42" s="20">
        <f t="shared" ref="AD42:AD74" si="59">AC42-H42</f>
        <v>21082</v>
      </c>
      <c r="AE42" s="22" t="e">
        <f t="shared" ref="AE42:AE74" si="60">AC42/H42</f>
        <v>#DIV/0!</v>
      </c>
      <c r="AF42" s="23">
        <f t="shared" ref="AF42:AF74" si="61">W42+Z42+AC42</f>
        <v>67926</v>
      </c>
      <c r="AG42" s="23">
        <f t="shared" ref="AG42:AG74" si="62">AF42-I42</f>
        <v>34432</v>
      </c>
      <c r="AH42" s="24">
        <f t="shared" ref="AH42:AH74" si="63">AF42/I42</f>
        <v>2.0280050158237297</v>
      </c>
      <c r="AI42" s="20">
        <v>34598</v>
      </c>
      <c r="AJ42" s="20">
        <f t="shared" ref="AJ42:AJ74" si="64">AI42-J42</f>
        <v>29917</v>
      </c>
      <c r="AK42" s="22">
        <f t="shared" ref="AK42:AK74" si="65">AI42/J42</f>
        <v>7.3911557359538564</v>
      </c>
      <c r="AL42" s="20">
        <v>24600</v>
      </c>
      <c r="AM42" s="20">
        <f t="shared" ref="AM42:AM74" si="66">AL42-K42</f>
        <v>24600</v>
      </c>
      <c r="AN42" s="22" t="e">
        <f t="shared" ref="AN42:AN74" si="67">AL42/K42</f>
        <v>#DIV/0!</v>
      </c>
      <c r="AO42" s="20">
        <v>22131</v>
      </c>
      <c r="AP42" s="20">
        <f t="shared" ref="AP42:AP74" si="68">AO42-L42</f>
        <v>-26333</v>
      </c>
      <c r="AQ42" s="22">
        <f t="shared" ref="AQ42:AQ74" si="69">AO42/L42</f>
        <v>0.45664823374050839</v>
      </c>
      <c r="AR42" s="25">
        <f t="shared" ref="AR42:AR74" si="70">AF42+AI42+AL42+AO42</f>
        <v>149255</v>
      </c>
      <c r="AS42" s="25">
        <f t="shared" si="44"/>
        <v>62616</v>
      </c>
      <c r="AT42" s="26">
        <f t="shared" si="45"/>
        <v>1.7227230231189188</v>
      </c>
      <c r="AU42" s="20">
        <v>24155</v>
      </c>
      <c r="AV42" s="20">
        <f t="shared" ref="AV42:AV74" si="71">AU42-N42</f>
        <v>-1451</v>
      </c>
      <c r="AW42" s="22">
        <f t="shared" ref="AW42:AW74" si="72">AU42/N42</f>
        <v>0.94333359368897918</v>
      </c>
      <c r="AX42" s="20">
        <v>27515</v>
      </c>
      <c r="AY42" s="20">
        <f t="shared" ref="AY42:AY74" si="73">AX42-O42</f>
        <v>2879</v>
      </c>
      <c r="AZ42" s="22">
        <f t="shared" ref="AZ42:AZ74" si="74">AX42/O42</f>
        <v>1.1168615034908265</v>
      </c>
      <c r="BA42" s="20">
        <v>25199</v>
      </c>
      <c r="BB42" s="20">
        <f t="shared" ref="BB42:BB74" si="75">BA42-P42</f>
        <v>570</v>
      </c>
      <c r="BC42" s="27">
        <f t="shared" ref="BC42:BC74" si="76">BA42/P42</f>
        <v>1.0231434487798936</v>
      </c>
      <c r="BD42" s="25">
        <f t="shared" ref="BD42:BD74" si="77">AR42+AU42+AX42+BA42</f>
        <v>226124</v>
      </c>
      <c r="BE42" s="25">
        <f t="shared" ref="BE42:BE74" si="78">BD42-Q42</f>
        <v>64614</v>
      </c>
      <c r="BF42" s="26">
        <f t="shared" ref="BF42:BF74" si="79">BD42/Q42</f>
        <v>1.4000619156708562</v>
      </c>
      <c r="BG42" s="20">
        <v>25212.66</v>
      </c>
      <c r="BH42" s="20">
        <f t="shared" ref="BH42:BH74" si="80">BG42-R42</f>
        <v>247.65999999999985</v>
      </c>
      <c r="BI42" s="27">
        <f t="shared" ref="BI42:BI74" si="81">BG42/R42</f>
        <v>1.0099202884037652</v>
      </c>
      <c r="BJ42" s="20">
        <v>19938</v>
      </c>
      <c r="BK42" s="20">
        <f t="shared" ref="BK42:BK74" si="82">BJ42-S42</f>
        <v>-4089</v>
      </c>
      <c r="BL42" s="27">
        <f t="shared" ref="BL42:BL74" si="83">BJ42/S42</f>
        <v>0.82981645648645275</v>
      </c>
      <c r="BM42" s="20">
        <v>29120</v>
      </c>
      <c r="BN42" s="20">
        <f t="shared" ref="BN42:BN74" si="84">BM42-T42</f>
        <v>3817</v>
      </c>
      <c r="BO42" s="27">
        <f t="shared" ref="BO42:BO74" si="85">BM42/T42</f>
        <v>1.15085167766668</v>
      </c>
      <c r="BP42" s="47">
        <f t="shared" ref="BP42:BP74" si="86">BD42+BG42+BJ42+BM42</f>
        <v>300394.66000000003</v>
      </c>
      <c r="BQ42" s="25">
        <f t="shared" si="46"/>
        <v>64589.660000000033</v>
      </c>
      <c r="BR42" s="42">
        <f t="shared" si="47"/>
        <v>1.2739113250355167</v>
      </c>
      <c r="BS42" s="42">
        <f>BP42*51/100</f>
        <v>153201.27660000001</v>
      </c>
      <c r="BT42" s="49">
        <f t="shared" ref="BT42:BT74" si="87">IF(E42=86618101,BP42*43/100,BP42*51/100)</f>
        <v>153201.27660000001</v>
      </c>
      <c r="BU42" s="114">
        <f t="shared" si="48"/>
        <v>40014.876600000018</v>
      </c>
      <c r="BV42" s="31">
        <f t="shared" si="49"/>
        <v>1.3535307828502365</v>
      </c>
    </row>
    <row r="43" spans="1:74" x14ac:dyDescent="0.2">
      <c r="A43" s="19">
        <v>46</v>
      </c>
      <c r="B43" s="19" t="s">
        <v>101</v>
      </c>
      <c r="C43" s="4">
        <v>7707083893</v>
      </c>
      <c r="D43" s="4">
        <v>101245001</v>
      </c>
      <c r="E43" s="4">
        <v>86618101</v>
      </c>
      <c r="F43" s="20">
        <v>8136</v>
      </c>
      <c r="G43" s="20">
        <v>43040</v>
      </c>
      <c r="H43" s="20">
        <v>59948.800000000003</v>
      </c>
      <c r="I43" s="21">
        <f t="shared" si="50"/>
        <v>111124.8</v>
      </c>
      <c r="J43" s="28">
        <v>74656</v>
      </c>
      <c r="K43" s="20">
        <v>53592</v>
      </c>
      <c r="L43" s="20">
        <v>56101</v>
      </c>
      <c r="M43" s="21">
        <f t="shared" si="51"/>
        <v>295473.8</v>
      </c>
      <c r="N43" s="20">
        <v>42703</v>
      </c>
      <c r="O43" s="20">
        <v>46451</v>
      </c>
      <c r="P43" s="20">
        <v>52942</v>
      </c>
      <c r="Q43" s="21">
        <f t="shared" si="52"/>
        <v>437569.8</v>
      </c>
      <c r="R43" s="20">
        <v>42461</v>
      </c>
      <c r="S43" s="20">
        <v>53023</v>
      </c>
      <c r="T43" s="20">
        <v>153932</v>
      </c>
      <c r="U43" s="21">
        <f t="shared" si="53"/>
        <v>686985.8</v>
      </c>
      <c r="V43" s="28">
        <f t="shared" si="54"/>
        <v>274794.32</v>
      </c>
      <c r="W43" s="20">
        <v>3829</v>
      </c>
      <c r="X43" s="20">
        <f t="shared" si="55"/>
        <v>-4307</v>
      </c>
      <c r="Y43" s="22">
        <f t="shared" si="56"/>
        <v>0.47062438544739432</v>
      </c>
      <c r="Z43" s="20">
        <v>43429</v>
      </c>
      <c r="AA43" s="20">
        <f t="shared" si="57"/>
        <v>389</v>
      </c>
      <c r="AB43" s="22">
        <f t="shared" si="58"/>
        <v>1.0090381040892193</v>
      </c>
      <c r="AC43" s="20">
        <v>57753.8</v>
      </c>
      <c r="AD43" s="20">
        <f t="shared" si="59"/>
        <v>-2195</v>
      </c>
      <c r="AE43" s="22">
        <f t="shared" si="60"/>
        <v>0.96338542222696699</v>
      </c>
      <c r="AF43" s="23">
        <f t="shared" si="61"/>
        <v>105011.8</v>
      </c>
      <c r="AG43" s="23">
        <f t="shared" si="62"/>
        <v>-6113</v>
      </c>
      <c r="AH43" s="24">
        <f t="shared" si="63"/>
        <v>0.94498977725944167</v>
      </c>
      <c r="AI43" s="20">
        <v>126055.77</v>
      </c>
      <c r="AJ43" s="20">
        <f t="shared" si="64"/>
        <v>51399.770000000004</v>
      </c>
      <c r="AK43" s="22">
        <f t="shared" si="65"/>
        <v>1.6884881322331762</v>
      </c>
      <c r="AL43" s="20">
        <v>26847</v>
      </c>
      <c r="AM43" s="20">
        <f t="shared" si="66"/>
        <v>-26745</v>
      </c>
      <c r="AN43" s="22">
        <f t="shared" si="67"/>
        <v>0.50095163457232428</v>
      </c>
      <c r="AO43" s="20">
        <v>46536</v>
      </c>
      <c r="AP43" s="20">
        <f t="shared" si="68"/>
        <v>-9565</v>
      </c>
      <c r="AQ43" s="22">
        <f t="shared" si="69"/>
        <v>0.82950393041122261</v>
      </c>
      <c r="AR43" s="25">
        <f t="shared" si="70"/>
        <v>304450.57</v>
      </c>
      <c r="AS43" s="25">
        <f t="shared" si="44"/>
        <v>8976.7700000000186</v>
      </c>
      <c r="AT43" s="26">
        <f t="shared" si="45"/>
        <v>1.0303809339440588</v>
      </c>
      <c r="AU43" s="20">
        <v>52359</v>
      </c>
      <c r="AV43" s="20">
        <f t="shared" si="71"/>
        <v>9656</v>
      </c>
      <c r="AW43" s="22">
        <f t="shared" si="72"/>
        <v>1.2261199447345619</v>
      </c>
      <c r="AX43" s="20">
        <v>81922</v>
      </c>
      <c r="AY43" s="20">
        <f t="shared" si="73"/>
        <v>35471</v>
      </c>
      <c r="AZ43" s="22">
        <f t="shared" si="74"/>
        <v>1.7636218811220425</v>
      </c>
      <c r="BA43" s="20">
        <v>29692</v>
      </c>
      <c r="BB43" s="20">
        <f t="shared" si="75"/>
        <v>-23250</v>
      </c>
      <c r="BC43" s="27">
        <f t="shared" si="76"/>
        <v>0.56084016470854903</v>
      </c>
      <c r="BD43" s="25">
        <f t="shared" si="77"/>
        <v>468423.57</v>
      </c>
      <c r="BE43" s="25">
        <f t="shared" si="78"/>
        <v>30853.770000000019</v>
      </c>
      <c r="BF43" s="26">
        <f t="shared" si="79"/>
        <v>1.0705116532265253</v>
      </c>
      <c r="BG43" s="20">
        <v>37100</v>
      </c>
      <c r="BH43" s="20">
        <f t="shared" si="80"/>
        <v>-5361</v>
      </c>
      <c r="BI43" s="27">
        <f t="shared" si="81"/>
        <v>0.87374296413179153</v>
      </c>
      <c r="BJ43" s="20">
        <v>48009</v>
      </c>
      <c r="BK43" s="20">
        <f t="shared" si="82"/>
        <v>-5014</v>
      </c>
      <c r="BL43" s="27">
        <f t="shared" si="83"/>
        <v>0.90543726307451489</v>
      </c>
      <c r="BM43" s="20">
        <v>174346</v>
      </c>
      <c r="BN43" s="20">
        <f t="shared" si="84"/>
        <v>20414</v>
      </c>
      <c r="BO43" s="27">
        <f t="shared" si="85"/>
        <v>1.1326169997141595</v>
      </c>
      <c r="BP43" s="47">
        <f t="shared" si="86"/>
        <v>727878.57000000007</v>
      </c>
      <c r="BQ43" s="25">
        <f t="shared" si="46"/>
        <v>40892.770000000019</v>
      </c>
      <c r="BR43" s="42">
        <f t="shared" si="47"/>
        <v>1.059524913033137</v>
      </c>
      <c r="BS43" s="62">
        <f>BP43*43/100</f>
        <v>312987.78510000004</v>
      </c>
      <c r="BT43" s="49">
        <f t="shared" si="87"/>
        <v>312987.78510000004</v>
      </c>
      <c r="BU43" s="114">
        <f t="shared" si="48"/>
        <v>38193.46510000003</v>
      </c>
      <c r="BV43" s="31">
        <f t="shared" si="49"/>
        <v>1.1389892815106224</v>
      </c>
    </row>
    <row r="44" spans="1:74" x14ac:dyDescent="0.2">
      <c r="A44" s="19">
        <v>42</v>
      </c>
      <c r="B44" s="19" t="s">
        <v>95</v>
      </c>
      <c r="C44" s="4" t="s">
        <v>96</v>
      </c>
      <c r="D44" s="4" t="s">
        <v>83</v>
      </c>
      <c r="E44" s="4">
        <v>86618101</v>
      </c>
      <c r="F44" s="20"/>
      <c r="G44" s="20">
        <v>79359</v>
      </c>
      <c r="H44" s="20">
        <v>101929</v>
      </c>
      <c r="I44" s="21">
        <f t="shared" si="50"/>
        <v>181288</v>
      </c>
      <c r="J44" s="28">
        <v>71223</v>
      </c>
      <c r="K44" s="20">
        <v>78743</v>
      </c>
      <c r="L44" s="20">
        <v>109459</v>
      </c>
      <c r="M44" s="21">
        <f t="shared" si="51"/>
        <v>440713</v>
      </c>
      <c r="N44" s="20">
        <v>109146</v>
      </c>
      <c r="O44" s="20">
        <v>56482</v>
      </c>
      <c r="P44" s="20">
        <v>74252</v>
      </c>
      <c r="Q44" s="21">
        <f t="shared" si="52"/>
        <v>680593</v>
      </c>
      <c r="R44" s="20">
        <v>76619</v>
      </c>
      <c r="S44" s="20">
        <v>79820</v>
      </c>
      <c r="T44" s="20">
        <v>193696</v>
      </c>
      <c r="U44" s="21">
        <f t="shared" si="53"/>
        <v>1030728</v>
      </c>
      <c r="V44" s="28">
        <f t="shared" si="54"/>
        <v>412291.2</v>
      </c>
      <c r="W44" s="20">
        <v>0</v>
      </c>
      <c r="X44" s="20">
        <f t="shared" si="55"/>
        <v>0</v>
      </c>
      <c r="Y44" s="22" t="e">
        <f t="shared" si="56"/>
        <v>#DIV/0!</v>
      </c>
      <c r="Z44" s="20">
        <v>81418</v>
      </c>
      <c r="AA44" s="20">
        <f t="shared" si="57"/>
        <v>2059</v>
      </c>
      <c r="AB44" s="22">
        <f t="shared" si="58"/>
        <v>1.0259453874166762</v>
      </c>
      <c r="AC44" s="20">
        <v>85709</v>
      </c>
      <c r="AD44" s="20">
        <f t="shared" si="59"/>
        <v>-16220</v>
      </c>
      <c r="AE44" s="22">
        <f t="shared" si="60"/>
        <v>0.84086962493500372</v>
      </c>
      <c r="AF44" s="23">
        <f t="shared" si="61"/>
        <v>167127</v>
      </c>
      <c r="AG44" s="23">
        <f t="shared" si="62"/>
        <v>-14161</v>
      </c>
      <c r="AH44" s="24">
        <f t="shared" si="63"/>
        <v>0.92188672168042007</v>
      </c>
      <c r="AI44" s="20">
        <v>76382</v>
      </c>
      <c r="AJ44" s="20">
        <f t="shared" si="64"/>
        <v>5159</v>
      </c>
      <c r="AK44" s="22">
        <f t="shared" si="65"/>
        <v>1.0724344663942826</v>
      </c>
      <c r="AL44" s="20">
        <v>94126</v>
      </c>
      <c r="AM44" s="20">
        <f t="shared" si="66"/>
        <v>15383</v>
      </c>
      <c r="AN44" s="22">
        <f t="shared" si="67"/>
        <v>1.1953570476105813</v>
      </c>
      <c r="AO44" s="20">
        <v>85212</v>
      </c>
      <c r="AP44" s="20">
        <f t="shared" si="68"/>
        <v>-24247</v>
      </c>
      <c r="AQ44" s="22">
        <f t="shared" si="69"/>
        <v>0.7784832677075435</v>
      </c>
      <c r="AR44" s="25">
        <f t="shared" si="70"/>
        <v>422847</v>
      </c>
      <c r="AS44" s="25">
        <f t="shared" si="44"/>
        <v>-17866</v>
      </c>
      <c r="AT44" s="26">
        <f t="shared" si="45"/>
        <v>0.95946114591582277</v>
      </c>
      <c r="AU44" s="20">
        <v>114060</v>
      </c>
      <c r="AV44" s="20">
        <f t="shared" si="71"/>
        <v>4914</v>
      </c>
      <c r="AW44" s="22">
        <f t="shared" si="72"/>
        <v>1.0450222637568027</v>
      </c>
      <c r="AX44" s="20">
        <v>63016</v>
      </c>
      <c r="AY44" s="20">
        <f t="shared" si="73"/>
        <v>6534</v>
      </c>
      <c r="AZ44" s="22">
        <f t="shared" si="74"/>
        <v>1.1156828724195318</v>
      </c>
      <c r="BA44" s="20">
        <v>61263</v>
      </c>
      <c r="BB44" s="20">
        <f t="shared" si="75"/>
        <v>-12989</v>
      </c>
      <c r="BC44" s="27">
        <f t="shared" si="76"/>
        <v>0.82506868501858532</v>
      </c>
      <c r="BD44" s="25">
        <f t="shared" si="77"/>
        <v>661186</v>
      </c>
      <c r="BE44" s="25">
        <f t="shared" si="78"/>
        <v>-19407</v>
      </c>
      <c r="BF44" s="26">
        <f t="shared" si="79"/>
        <v>0.97148516073482982</v>
      </c>
      <c r="BG44" s="20">
        <v>74325</v>
      </c>
      <c r="BH44" s="20">
        <f t="shared" si="80"/>
        <v>-2294</v>
      </c>
      <c r="BI44" s="27">
        <f t="shared" si="81"/>
        <v>0.97005964577976744</v>
      </c>
      <c r="BJ44" s="20">
        <v>108682</v>
      </c>
      <c r="BK44" s="20">
        <f t="shared" si="82"/>
        <v>28862</v>
      </c>
      <c r="BL44" s="27">
        <f t="shared" si="83"/>
        <v>1.3615885742921574</v>
      </c>
      <c r="BM44" s="20">
        <v>199168.12</v>
      </c>
      <c r="BN44" s="20">
        <f t="shared" si="84"/>
        <v>5472.1199999999953</v>
      </c>
      <c r="BO44" s="27">
        <f t="shared" si="85"/>
        <v>1.0282510738476789</v>
      </c>
      <c r="BP44" s="47">
        <f t="shared" si="86"/>
        <v>1043361.12</v>
      </c>
      <c r="BQ44" s="25">
        <f t="shared" si="46"/>
        <v>12633.119999999995</v>
      </c>
      <c r="BR44" s="42">
        <f t="shared" si="47"/>
        <v>1.0122565022003864</v>
      </c>
      <c r="BS44" s="62">
        <f>BP44*43/100</f>
        <v>448645.28159999999</v>
      </c>
      <c r="BT44" s="49">
        <f t="shared" si="87"/>
        <v>448645.28159999999</v>
      </c>
      <c r="BU44" s="114">
        <f t="shared" si="48"/>
        <v>36354.081599999976</v>
      </c>
      <c r="BV44" s="31">
        <f t="shared" si="49"/>
        <v>1.0881757398654155</v>
      </c>
    </row>
    <row r="45" spans="1:74" x14ac:dyDescent="0.2">
      <c r="A45" s="19">
        <v>18</v>
      </c>
      <c r="B45" s="19" t="s">
        <v>60</v>
      </c>
      <c r="C45" s="4">
        <v>1012008126</v>
      </c>
      <c r="D45" s="4">
        <v>101201001</v>
      </c>
      <c r="E45" s="4">
        <v>86618101</v>
      </c>
      <c r="F45" s="20"/>
      <c r="G45" s="20"/>
      <c r="H45" s="20"/>
      <c r="I45" s="21">
        <f t="shared" si="50"/>
        <v>0</v>
      </c>
      <c r="J45" s="28"/>
      <c r="K45" s="20">
        <v>0</v>
      </c>
      <c r="L45" s="20">
        <v>0</v>
      </c>
      <c r="M45" s="21">
        <f t="shared" si="51"/>
        <v>0</v>
      </c>
      <c r="N45" s="20">
        <v>0</v>
      </c>
      <c r="O45" s="20">
        <v>0</v>
      </c>
      <c r="P45" s="20">
        <v>60000</v>
      </c>
      <c r="Q45" s="21">
        <f t="shared" si="52"/>
        <v>60000</v>
      </c>
      <c r="R45" s="20">
        <v>13064</v>
      </c>
      <c r="S45" s="20">
        <v>44840</v>
      </c>
      <c r="T45" s="20">
        <v>0</v>
      </c>
      <c r="U45" s="21">
        <f t="shared" si="53"/>
        <v>117904</v>
      </c>
      <c r="V45" s="28">
        <f t="shared" si="54"/>
        <v>47161.599999999999</v>
      </c>
      <c r="W45" s="20">
        <v>47496</v>
      </c>
      <c r="X45" s="20">
        <f t="shared" si="55"/>
        <v>47496</v>
      </c>
      <c r="Y45" s="22" t="e">
        <f t="shared" si="56"/>
        <v>#DIV/0!</v>
      </c>
      <c r="Z45" s="20">
        <v>0</v>
      </c>
      <c r="AA45" s="20">
        <f t="shared" si="57"/>
        <v>0</v>
      </c>
      <c r="AB45" s="22" t="e">
        <f t="shared" si="58"/>
        <v>#DIV/0!</v>
      </c>
      <c r="AC45" s="20">
        <v>32197</v>
      </c>
      <c r="AD45" s="20">
        <f t="shared" si="59"/>
        <v>32197</v>
      </c>
      <c r="AE45" s="22" t="e">
        <f t="shared" si="60"/>
        <v>#DIV/0!</v>
      </c>
      <c r="AF45" s="23">
        <f t="shared" si="61"/>
        <v>79693</v>
      </c>
      <c r="AG45" s="23">
        <f t="shared" si="62"/>
        <v>79693</v>
      </c>
      <c r="AH45" s="24" t="e">
        <f t="shared" si="63"/>
        <v>#DIV/0!</v>
      </c>
      <c r="AI45" s="20">
        <v>9486</v>
      </c>
      <c r="AJ45" s="20">
        <f t="shared" si="64"/>
        <v>9486</v>
      </c>
      <c r="AK45" s="22" t="e">
        <f t="shared" si="65"/>
        <v>#DIV/0!</v>
      </c>
      <c r="AL45" s="20">
        <v>10049</v>
      </c>
      <c r="AM45" s="20">
        <f t="shared" si="66"/>
        <v>10049</v>
      </c>
      <c r="AN45" s="22" t="e">
        <f t="shared" si="67"/>
        <v>#DIV/0!</v>
      </c>
      <c r="AO45" s="20">
        <v>10054</v>
      </c>
      <c r="AP45" s="20">
        <f t="shared" si="68"/>
        <v>10054</v>
      </c>
      <c r="AQ45" s="22" t="e">
        <f t="shared" si="69"/>
        <v>#DIV/0!</v>
      </c>
      <c r="AR45" s="25">
        <f t="shared" si="70"/>
        <v>109282</v>
      </c>
      <c r="AS45" s="25">
        <f t="shared" si="44"/>
        <v>109282</v>
      </c>
      <c r="AT45" s="26" t="e">
        <f t="shared" si="45"/>
        <v>#DIV/0!</v>
      </c>
      <c r="AU45" s="20">
        <v>11441</v>
      </c>
      <c r="AV45" s="20">
        <f t="shared" si="71"/>
        <v>11441</v>
      </c>
      <c r="AW45" s="22" t="e">
        <f t="shared" si="72"/>
        <v>#DIV/0!</v>
      </c>
      <c r="AX45" s="20">
        <v>11509</v>
      </c>
      <c r="AY45" s="20">
        <f t="shared" si="73"/>
        <v>11509</v>
      </c>
      <c r="AZ45" s="22" t="e">
        <f t="shared" si="74"/>
        <v>#DIV/0!</v>
      </c>
      <c r="BA45" s="20">
        <v>11706</v>
      </c>
      <c r="BB45" s="20">
        <f t="shared" si="75"/>
        <v>-48294</v>
      </c>
      <c r="BC45" s="27">
        <f t="shared" si="76"/>
        <v>0.1951</v>
      </c>
      <c r="BD45" s="25">
        <f t="shared" si="77"/>
        <v>143938</v>
      </c>
      <c r="BE45" s="25">
        <f t="shared" si="78"/>
        <v>83938</v>
      </c>
      <c r="BF45" s="26">
        <f t="shared" si="79"/>
        <v>2.3989666666666665</v>
      </c>
      <c r="BG45" s="20">
        <v>11706</v>
      </c>
      <c r="BH45" s="20">
        <f t="shared" si="80"/>
        <v>-1358</v>
      </c>
      <c r="BI45" s="27">
        <f t="shared" si="81"/>
        <v>0.89605021432945497</v>
      </c>
      <c r="BJ45" s="20">
        <v>13134</v>
      </c>
      <c r="BK45" s="20">
        <f t="shared" si="82"/>
        <v>-31706</v>
      </c>
      <c r="BL45" s="27">
        <f t="shared" si="83"/>
        <v>0.29290811775200715</v>
      </c>
      <c r="BM45" s="20">
        <v>20875</v>
      </c>
      <c r="BN45" s="20">
        <f t="shared" si="84"/>
        <v>20875</v>
      </c>
      <c r="BO45" s="27" t="e">
        <f t="shared" si="85"/>
        <v>#DIV/0!</v>
      </c>
      <c r="BP45" s="47">
        <f t="shared" si="86"/>
        <v>189653</v>
      </c>
      <c r="BQ45" s="25">
        <f t="shared" si="46"/>
        <v>71749</v>
      </c>
      <c r="BR45" s="42">
        <f t="shared" si="47"/>
        <v>1.6085374542000273</v>
      </c>
      <c r="BS45" s="62">
        <f>BP45*43/100</f>
        <v>81550.789999999994</v>
      </c>
      <c r="BT45" s="49">
        <f t="shared" si="87"/>
        <v>81550.789999999994</v>
      </c>
      <c r="BU45" s="114">
        <f t="shared" si="48"/>
        <v>34389.189999999995</v>
      </c>
      <c r="BV45" s="31">
        <f t="shared" si="49"/>
        <v>1.7291777632650291</v>
      </c>
    </row>
    <row r="46" spans="1:74" x14ac:dyDescent="0.2">
      <c r="A46" s="19">
        <v>15</v>
      </c>
      <c r="B46" s="19" t="s">
        <v>57</v>
      </c>
      <c r="C46" s="4">
        <v>1001048550</v>
      </c>
      <c r="D46" s="4">
        <v>100101001</v>
      </c>
      <c r="E46" s="4">
        <v>86618101</v>
      </c>
      <c r="F46" s="20">
        <v>68292</v>
      </c>
      <c r="G46" s="20">
        <v>64940</v>
      </c>
      <c r="H46" s="20">
        <v>77671</v>
      </c>
      <c r="I46" s="21">
        <f t="shared" si="50"/>
        <v>210903</v>
      </c>
      <c r="J46" s="28">
        <v>49040</v>
      </c>
      <c r="K46" s="20">
        <v>77293</v>
      </c>
      <c r="L46" s="20">
        <v>146439.20000000001</v>
      </c>
      <c r="M46" s="21">
        <f t="shared" si="51"/>
        <v>483675.2</v>
      </c>
      <c r="N46" s="20">
        <v>67696</v>
      </c>
      <c r="O46" s="20">
        <v>127291</v>
      </c>
      <c r="P46" s="20">
        <v>58470.46</v>
      </c>
      <c r="Q46" s="21">
        <f t="shared" si="52"/>
        <v>737132.65999999992</v>
      </c>
      <c r="R46" s="20">
        <v>96197</v>
      </c>
      <c r="S46" s="20">
        <v>63924.75</v>
      </c>
      <c r="T46" s="20">
        <v>87960</v>
      </c>
      <c r="U46" s="21">
        <f t="shared" si="53"/>
        <v>985214.40999999992</v>
      </c>
      <c r="V46" s="28">
        <f t="shared" si="54"/>
        <v>394085.76399999997</v>
      </c>
      <c r="W46" s="20">
        <f>65363+205.64</f>
        <v>65568.639999999999</v>
      </c>
      <c r="X46" s="20">
        <f t="shared" si="55"/>
        <v>-2723.3600000000006</v>
      </c>
      <c r="Y46" s="22">
        <f t="shared" si="56"/>
        <v>0.96012182978972649</v>
      </c>
      <c r="Z46" s="20">
        <v>0</v>
      </c>
      <c r="AA46" s="20">
        <f t="shared" si="57"/>
        <v>-64940</v>
      </c>
      <c r="AB46" s="22">
        <f t="shared" si="58"/>
        <v>0</v>
      </c>
      <c r="AC46" s="20">
        <v>116121</v>
      </c>
      <c r="AD46" s="20">
        <f t="shared" si="59"/>
        <v>38450</v>
      </c>
      <c r="AE46" s="22">
        <f t="shared" si="60"/>
        <v>1.4950367576057988</v>
      </c>
      <c r="AF46" s="23">
        <f t="shared" si="61"/>
        <v>181689.64</v>
      </c>
      <c r="AG46" s="23">
        <f t="shared" si="62"/>
        <v>-29213.359999999986</v>
      </c>
      <c r="AH46" s="24">
        <f t="shared" si="63"/>
        <v>0.86148437907474062</v>
      </c>
      <c r="AI46" s="20">
        <v>57419</v>
      </c>
      <c r="AJ46" s="20">
        <f t="shared" si="64"/>
        <v>8379</v>
      </c>
      <c r="AK46" s="22">
        <f t="shared" si="65"/>
        <v>1.1708605220228385</v>
      </c>
      <c r="AL46" s="20">
        <v>74547</v>
      </c>
      <c r="AM46" s="20">
        <f t="shared" si="66"/>
        <v>-2746</v>
      </c>
      <c r="AN46" s="22">
        <f t="shared" si="67"/>
        <v>0.96447285006404204</v>
      </c>
      <c r="AO46" s="20">
        <v>84151</v>
      </c>
      <c r="AP46" s="20">
        <f t="shared" si="68"/>
        <v>-62288.200000000012</v>
      </c>
      <c r="AQ46" s="22">
        <f t="shared" si="69"/>
        <v>0.57464804505897327</v>
      </c>
      <c r="AR46" s="25">
        <f t="shared" si="70"/>
        <v>397806.64</v>
      </c>
      <c r="AS46" s="25">
        <f t="shared" si="44"/>
        <v>-85868.56</v>
      </c>
      <c r="AT46" s="26">
        <f t="shared" si="45"/>
        <v>0.822466481638918</v>
      </c>
      <c r="AU46" s="20">
        <v>114033</v>
      </c>
      <c r="AV46" s="20">
        <f t="shared" si="71"/>
        <v>46337</v>
      </c>
      <c r="AW46" s="22">
        <f t="shared" si="72"/>
        <v>1.6844865280075632</v>
      </c>
      <c r="AX46" s="20">
        <v>205419</v>
      </c>
      <c r="AY46" s="20">
        <f t="shared" si="73"/>
        <v>78128</v>
      </c>
      <c r="AZ46" s="22">
        <f t="shared" si="74"/>
        <v>1.6137747366270985</v>
      </c>
      <c r="BA46" s="20">
        <v>13932.17</v>
      </c>
      <c r="BB46" s="20">
        <f t="shared" si="75"/>
        <v>-44538.29</v>
      </c>
      <c r="BC46" s="27">
        <f t="shared" si="76"/>
        <v>0.23827707187526831</v>
      </c>
      <c r="BD46" s="25">
        <f t="shared" si="77"/>
        <v>731190.81</v>
      </c>
      <c r="BE46" s="25">
        <f t="shared" si="78"/>
        <v>-5941.8499999998603</v>
      </c>
      <c r="BF46" s="26">
        <f t="shared" si="79"/>
        <v>0.99193923926800387</v>
      </c>
      <c r="BG46" s="20">
        <v>80975.759999999995</v>
      </c>
      <c r="BH46" s="20">
        <f t="shared" si="80"/>
        <v>-15221.240000000005</v>
      </c>
      <c r="BI46" s="27">
        <f t="shared" si="81"/>
        <v>0.84177011757123399</v>
      </c>
      <c r="BJ46" s="20">
        <v>50739.23</v>
      </c>
      <c r="BK46" s="20">
        <f t="shared" si="82"/>
        <v>-13185.519999999997</v>
      </c>
      <c r="BL46" s="27">
        <f t="shared" si="83"/>
        <v>0.79373372598250291</v>
      </c>
      <c r="BM46" s="20">
        <v>129990</v>
      </c>
      <c r="BN46" s="20">
        <f t="shared" si="84"/>
        <v>42030</v>
      </c>
      <c r="BO46" s="27">
        <f t="shared" si="85"/>
        <v>1.4778308321964528</v>
      </c>
      <c r="BP46" s="47">
        <f t="shared" si="86"/>
        <v>992895.8</v>
      </c>
      <c r="BQ46" s="25">
        <f t="shared" si="46"/>
        <v>7681.3900000001304</v>
      </c>
      <c r="BR46" s="42">
        <f t="shared" si="47"/>
        <v>1.007796668341463</v>
      </c>
      <c r="BS46" s="62">
        <f>BP46*43/100</f>
        <v>426945.19399999996</v>
      </c>
      <c r="BT46" s="49">
        <f t="shared" si="87"/>
        <v>426945.19399999996</v>
      </c>
      <c r="BU46" s="114">
        <f t="shared" si="48"/>
        <v>32859.429999999993</v>
      </c>
      <c r="BV46" s="31">
        <f t="shared" si="49"/>
        <v>1.0833814184670725</v>
      </c>
    </row>
    <row r="47" spans="1:74" x14ac:dyDescent="0.2">
      <c r="A47" s="19">
        <v>61</v>
      </c>
      <c r="B47" s="19" t="s">
        <v>117</v>
      </c>
      <c r="C47" s="4">
        <v>1012007771</v>
      </c>
      <c r="D47" s="4"/>
      <c r="E47" s="4">
        <v>86618411</v>
      </c>
      <c r="F47" s="20"/>
      <c r="G47" s="20">
        <v>18419</v>
      </c>
      <c r="H47" s="20">
        <v>37881</v>
      </c>
      <c r="I47" s="21">
        <f t="shared" si="50"/>
        <v>56300</v>
      </c>
      <c r="J47" s="28">
        <v>20047</v>
      </c>
      <c r="K47" s="20">
        <v>17395</v>
      </c>
      <c r="L47" s="20">
        <v>18871</v>
      </c>
      <c r="M47" s="21">
        <f t="shared" si="51"/>
        <v>112613</v>
      </c>
      <c r="N47" s="20">
        <v>31827</v>
      </c>
      <c r="O47" s="20">
        <v>0</v>
      </c>
      <c r="P47" s="20">
        <v>38617</v>
      </c>
      <c r="Q47" s="21">
        <f t="shared" si="52"/>
        <v>183057</v>
      </c>
      <c r="R47" s="20">
        <v>16609</v>
      </c>
      <c r="S47" s="20">
        <v>19731</v>
      </c>
      <c r="T47" s="20">
        <v>33310</v>
      </c>
      <c r="U47" s="21">
        <f t="shared" si="53"/>
        <v>252707</v>
      </c>
      <c r="V47" s="28">
        <f t="shared" si="54"/>
        <v>121299.36</v>
      </c>
      <c r="W47" s="20">
        <v>0</v>
      </c>
      <c r="X47" s="20">
        <f t="shared" si="55"/>
        <v>0</v>
      </c>
      <c r="Y47" s="22" t="e">
        <f t="shared" si="56"/>
        <v>#DIV/0!</v>
      </c>
      <c r="Z47" s="20">
        <v>21695</v>
      </c>
      <c r="AA47" s="20">
        <f t="shared" si="57"/>
        <v>3276</v>
      </c>
      <c r="AB47" s="22">
        <f t="shared" si="58"/>
        <v>1.1778598186655085</v>
      </c>
      <c r="AC47" s="20">
        <v>47119</v>
      </c>
      <c r="AD47" s="20">
        <f t="shared" si="59"/>
        <v>9238</v>
      </c>
      <c r="AE47" s="22">
        <f t="shared" si="60"/>
        <v>1.2438689580528497</v>
      </c>
      <c r="AF47" s="23">
        <f t="shared" si="61"/>
        <v>68814</v>
      </c>
      <c r="AG47" s="23">
        <f t="shared" si="62"/>
        <v>12514</v>
      </c>
      <c r="AH47" s="24">
        <f t="shared" si="63"/>
        <v>1.2222735346358793</v>
      </c>
      <c r="AI47" s="20">
        <v>21168</v>
      </c>
      <c r="AJ47" s="20">
        <f t="shared" si="64"/>
        <v>1121</v>
      </c>
      <c r="AK47" s="22">
        <f t="shared" si="65"/>
        <v>1.0559185913104205</v>
      </c>
      <c r="AL47" s="20">
        <v>21292</v>
      </c>
      <c r="AM47" s="20">
        <f t="shared" si="66"/>
        <v>3897</v>
      </c>
      <c r="AN47" s="22">
        <f t="shared" si="67"/>
        <v>1.2240298936476</v>
      </c>
      <c r="AO47" s="20">
        <v>35050</v>
      </c>
      <c r="AP47" s="20">
        <f t="shared" si="68"/>
        <v>16179</v>
      </c>
      <c r="AQ47" s="22">
        <f t="shared" si="69"/>
        <v>1.8573472523978591</v>
      </c>
      <c r="AR47" s="25">
        <f t="shared" si="70"/>
        <v>146324</v>
      </c>
      <c r="AS47" s="25">
        <f t="shared" si="44"/>
        <v>33711</v>
      </c>
      <c r="AT47" s="26">
        <f t="shared" si="45"/>
        <v>1.2993526502268833</v>
      </c>
      <c r="AU47" s="20">
        <v>0</v>
      </c>
      <c r="AV47" s="20">
        <f t="shared" si="71"/>
        <v>-31827</v>
      </c>
      <c r="AW47" s="22">
        <f t="shared" si="72"/>
        <v>0</v>
      </c>
      <c r="AX47" s="20">
        <v>24389</v>
      </c>
      <c r="AY47" s="20">
        <f t="shared" si="73"/>
        <v>24389</v>
      </c>
      <c r="AZ47" s="22" t="e">
        <f t="shared" si="74"/>
        <v>#DIV/0!</v>
      </c>
      <c r="BA47" s="20">
        <v>46772</v>
      </c>
      <c r="BB47" s="20">
        <f t="shared" si="75"/>
        <v>8155</v>
      </c>
      <c r="BC47" s="27">
        <f t="shared" si="76"/>
        <v>1.2111764248905923</v>
      </c>
      <c r="BD47" s="25">
        <f t="shared" si="77"/>
        <v>217485</v>
      </c>
      <c r="BE47" s="25">
        <f t="shared" si="78"/>
        <v>34428</v>
      </c>
      <c r="BF47" s="26">
        <f t="shared" si="79"/>
        <v>1.1880725675609236</v>
      </c>
      <c r="BG47" s="20">
        <v>675</v>
      </c>
      <c r="BH47" s="20">
        <f t="shared" si="80"/>
        <v>-15934</v>
      </c>
      <c r="BI47" s="27">
        <f t="shared" si="81"/>
        <v>4.0640616533204887E-2</v>
      </c>
      <c r="BJ47" s="20">
        <v>41304</v>
      </c>
      <c r="BK47" s="20">
        <f t="shared" si="82"/>
        <v>21573</v>
      </c>
      <c r="BL47" s="27">
        <f t="shared" si="83"/>
        <v>2.0933556332674472</v>
      </c>
      <c r="BM47" s="20">
        <v>36991</v>
      </c>
      <c r="BN47" s="20">
        <f t="shared" si="84"/>
        <v>3681</v>
      </c>
      <c r="BO47" s="27">
        <f t="shared" si="85"/>
        <v>1.110507355148604</v>
      </c>
      <c r="BP47" s="47">
        <f t="shared" si="86"/>
        <v>296455</v>
      </c>
      <c r="BQ47" s="25">
        <f t="shared" si="46"/>
        <v>43748</v>
      </c>
      <c r="BR47" s="42">
        <f t="shared" si="47"/>
        <v>1.1731174838844987</v>
      </c>
      <c r="BS47" s="42">
        <f>BP47*51/100</f>
        <v>151192.04999999999</v>
      </c>
      <c r="BT47" s="49">
        <f t="shared" si="87"/>
        <v>151192.04999999999</v>
      </c>
      <c r="BU47" s="114">
        <f t="shared" si="48"/>
        <v>29892.689999999988</v>
      </c>
      <c r="BV47" s="31">
        <f t="shared" si="49"/>
        <v>1.2464373266272797</v>
      </c>
    </row>
    <row r="48" spans="1:74" x14ac:dyDescent="0.2">
      <c r="A48" s="19">
        <v>13</v>
      </c>
      <c r="B48" s="19" t="s">
        <v>55</v>
      </c>
      <c r="C48" s="4">
        <v>1001012875</v>
      </c>
      <c r="D48" s="4">
        <v>100150001</v>
      </c>
      <c r="E48" s="4" t="s">
        <v>51</v>
      </c>
      <c r="F48" s="20">
        <v>37486</v>
      </c>
      <c r="G48" s="20">
        <v>28045</v>
      </c>
      <c r="H48" s="20">
        <v>32457</v>
      </c>
      <c r="I48" s="21">
        <f t="shared" si="50"/>
        <v>97988</v>
      </c>
      <c r="J48" s="28">
        <v>32400</v>
      </c>
      <c r="K48" s="20">
        <v>27229</v>
      </c>
      <c r="L48" s="20">
        <v>50941</v>
      </c>
      <c r="M48" s="21">
        <f t="shared" si="51"/>
        <v>208558</v>
      </c>
      <c r="N48" s="20">
        <v>37854</v>
      </c>
      <c r="O48" s="20">
        <v>51547</v>
      </c>
      <c r="P48" s="20">
        <v>28144</v>
      </c>
      <c r="Q48" s="21">
        <f t="shared" si="52"/>
        <v>326103</v>
      </c>
      <c r="R48" s="20">
        <v>37757</v>
      </c>
      <c r="S48" s="20">
        <v>22623</v>
      </c>
      <c r="T48" s="20">
        <v>27715</v>
      </c>
      <c r="U48" s="21">
        <f t="shared" si="53"/>
        <v>414198</v>
      </c>
      <c r="V48" s="28">
        <f t="shared" si="54"/>
        <v>198815.04</v>
      </c>
      <c r="W48" s="20">
        <v>67658</v>
      </c>
      <c r="X48" s="20">
        <f t="shared" si="55"/>
        <v>30172</v>
      </c>
      <c r="Y48" s="22">
        <f t="shared" si="56"/>
        <v>1.8048871578722723</v>
      </c>
      <c r="Z48" s="20">
        <v>822</v>
      </c>
      <c r="AA48" s="20">
        <f t="shared" si="57"/>
        <v>-27223</v>
      </c>
      <c r="AB48" s="22">
        <f t="shared" si="58"/>
        <v>2.9310037439828848E-2</v>
      </c>
      <c r="AC48" s="20">
        <v>34491</v>
      </c>
      <c r="AD48" s="20">
        <f t="shared" si="59"/>
        <v>2034</v>
      </c>
      <c r="AE48" s="22">
        <f t="shared" si="60"/>
        <v>1.06266752934652</v>
      </c>
      <c r="AF48" s="23">
        <f t="shared" si="61"/>
        <v>102971</v>
      </c>
      <c r="AG48" s="23">
        <f t="shared" si="62"/>
        <v>4983</v>
      </c>
      <c r="AH48" s="24">
        <f t="shared" si="63"/>
        <v>1.0508531656937585</v>
      </c>
      <c r="AI48" s="20">
        <v>41201</v>
      </c>
      <c r="AJ48" s="20">
        <f t="shared" si="64"/>
        <v>8801</v>
      </c>
      <c r="AK48" s="22">
        <f t="shared" si="65"/>
        <v>1.2716358024691359</v>
      </c>
      <c r="AL48" s="20">
        <v>33847</v>
      </c>
      <c r="AM48" s="20">
        <f t="shared" si="66"/>
        <v>6618</v>
      </c>
      <c r="AN48" s="22">
        <f t="shared" si="67"/>
        <v>1.2430496896691028</v>
      </c>
      <c r="AO48" s="20">
        <v>31250</v>
      </c>
      <c r="AP48" s="20">
        <f t="shared" si="68"/>
        <v>-19691</v>
      </c>
      <c r="AQ48" s="22">
        <f t="shared" si="69"/>
        <v>0.61345478102118134</v>
      </c>
      <c r="AR48" s="25">
        <f t="shared" si="70"/>
        <v>209269</v>
      </c>
      <c r="AS48" s="25">
        <f t="shared" si="44"/>
        <v>711</v>
      </c>
      <c r="AT48" s="26">
        <f t="shared" si="45"/>
        <v>1.0034091236011085</v>
      </c>
      <c r="AU48" s="20">
        <v>36359</v>
      </c>
      <c r="AV48" s="20">
        <f t="shared" si="71"/>
        <v>-1495</v>
      </c>
      <c r="AW48" s="22">
        <f t="shared" si="72"/>
        <v>0.96050615522798122</v>
      </c>
      <c r="AX48" s="20">
        <v>71416.639999999999</v>
      </c>
      <c r="AY48" s="20">
        <f t="shared" si="73"/>
        <v>19869.64</v>
      </c>
      <c r="AZ48" s="22">
        <f t="shared" si="74"/>
        <v>1.3854664674956836</v>
      </c>
      <c r="BA48" s="20">
        <v>31546</v>
      </c>
      <c r="BB48" s="20">
        <f t="shared" si="75"/>
        <v>3402</v>
      </c>
      <c r="BC48" s="27">
        <f t="shared" si="76"/>
        <v>1.1208783399658897</v>
      </c>
      <c r="BD48" s="25">
        <f t="shared" si="77"/>
        <v>348590.64</v>
      </c>
      <c r="BE48" s="25">
        <f t="shared" si="78"/>
        <v>22487.640000000014</v>
      </c>
      <c r="BF48" s="26">
        <f t="shared" si="79"/>
        <v>1.0689587032318011</v>
      </c>
      <c r="BG48" s="20">
        <v>31651</v>
      </c>
      <c r="BH48" s="20">
        <f t="shared" si="80"/>
        <v>-6106</v>
      </c>
      <c r="BI48" s="27">
        <f t="shared" si="81"/>
        <v>0.83828164313902054</v>
      </c>
      <c r="BJ48" s="20">
        <v>25203.360000000001</v>
      </c>
      <c r="BK48" s="20">
        <f t="shared" si="82"/>
        <v>2580.3600000000006</v>
      </c>
      <c r="BL48" s="27">
        <f t="shared" si="83"/>
        <v>1.1140591433496885</v>
      </c>
      <c r="BM48" s="20">
        <v>38897</v>
      </c>
      <c r="BN48" s="20">
        <f t="shared" si="84"/>
        <v>11182</v>
      </c>
      <c r="BO48" s="27">
        <f t="shared" si="85"/>
        <v>1.4034638282518492</v>
      </c>
      <c r="BP48" s="47">
        <f t="shared" si="86"/>
        <v>444342</v>
      </c>
      <c r="BQ48" s="25">
        <f t="shared" si="46"/>
        <v>30144</v>
      </c>
      <c r="BR48" s="42">
        <f t="shared" si="47"/>
        <v>1.072776787913027</v>
      </c>
      <c r="BS48" s="62">
        <f>BP48*43/100</f>
        <v>191067.06</v>
      </c>
      <c r="BT48" s="49">
        <f t="shared" si="87"/>
        <v>226614.42</v>
      </c>
      <c r="BU48" s="114">
        <f t="shared" si="48"/>
        <v>27799.380000000005</v>
      </c>
      <c r="BV48" s="31">
        <f t="shared" si="49"/>
        <v>1.1398253371575913</v>
      </c>
    </row>
    <row r="49" spans="1:74" x14ac:dyDescent="0.2">
      <c r="A49" s="19">
        <v>85</v>
      </c>
      <c r="B49" s="19" t="s">
        <v>156</v>
      </c>
      <c r="C49" s="4">
        <v>1012007757</v>
      </c>
      <c r="D49" s="4">
        <v>101201001</v>
      </c>
      <c r="E49" s="4">
        <v>86618450</v>
      </c>
      <c r="F49" s="20"/>
      <c r="G49" s="20">
        <v>19975</v>
      </c>
      <c r="H49" s="20">
        <v>11888</v>
      </c>
      <c r="I49" s="21">
        <f t="shared" si="50"/>
        <v>31863</v>
      </c>
      <c r="J49" s="28">
        <v>22026</v>
      </c>
      <c r="K49" s="20">
        <v>14071</v>
      </c>
      <c r="L49" s="20">
        <v>16848</v>
      </c>
      <c r="M49" s="21">
        <f t="shared" si="51"/>
        <v>84808</v>
      </c>
      <c r="N49" s="20">
        <v>17888</v>
      </c>
      <c r="O49" s="20">
        <v>21407</v>
      </c>
      <c r="P49" s="20">
        <v>13503</v>
      </c>
      <c r="Q49" s="21">
        <f t="shared" si="52"/>
        <v>137606</v>
      </c>
      <c r="R49" s="20">
        <v>17042</v>
      </c>
      <c r="S49" s="20">
        <v>17095</v>
      </c>
      <c r="T49" s="20">
        <v>37208</v>
      </c>
      <c r="U49" s="21">
        <f t="shared" si="53"/>
        <v>208951</v>
      </c>
      <c r="V49" s="28">
        <f t="shared" si="54"/>
        <v>100296.48</v>
      </c>
      <c r="W49" s="20"/>
      <c r="X49" s="20">
        <f t="shared" si="55"/>
        <v>0</v>
      </c>
      <c r="Y49" s="22" t="e">
        <f t="shared" si="56"/>
        <v>#DIV/0!</v>
      </c>
      <c r="Z49" s="20">
        <v>19510</v>
      </c>
      <c r="AA49" s="20">
        <f t="shared" si="57"/>
        <v>-465</v>
      </c>
      <c r="AB49" s="22">
        <f t="shared" si="58"/>
        <v>0.97672090112640797</v>
      </c>
      <c r="AC49" s="20">
        <v>18448</v>
      </c>
      <c r="AD49" s="20">
        <f t="shared" si="59"/>
        <v>6560</v>
      </c>
      <c r="AE49" s="22">
        <f t="shared" si="60"/>
        <v>1.5518169582772543</v>
      </c>
      <c r="AF49" s="23">
        <f t="shared" si="61"/>
        <v>37958</v>
      </c>
      <c r="AG49" s="23">
        <f t="shared" si="62"/>
        <v>6095</v>
      </c>
      <c r="AH49" s="24">
        <f t="shared" si="63"/>
        <v>1.191287700467627</v>
      </c>
      <c r="AI49" s="20">
        <v>19018</v>
      </c>
      <c r="AJ49" s="20">
        <f t="shared" si="64"/>
        <v>-3008</v>
      </c>
      <c r="AK49" s="22">
        <f t="shared" si="65"/>
        <v>0.86343412330881686</v>
      </c>
      <c r="AL49" s="20">
        <v>23567</v>
      </c>
      <c r="AM49" s="20">
        <f t="shared" si="66"/>
        <v>9496</v>
      </c>
      <c r="AN49" s="22">
        <f t="shared" si="67"/>
        <v>1.6748631938028569</v>
      </c>
      <c r="AO49" s="20">
        <v>16447</v>
      </c>
      <c r="AP49" s="20">
        <f t="shared" si="68"/>
        <v>-401</v>
      </c>
      <c r="AQ49" s="22">
        <f t="shared" si="69"/>
        <v>0.97619895536562207</v>
      </c>
      <c r="AR49" s="25">
        <f t="shared" si="70"/>
        <v>96990</v>
      </c>
      <c r="AS49" s="25">
        <f t="shared" si="44"/>
        <v>12182</v>
      </c>
      <c r="AT49" s="26">
        <f t="shared" si="45"/>
        <v>1.1436421092349778</v>
      </c>
      <c r="AU49" s="20">
        <v>18604</v>
      </c>
      <c r="AV49" s="20">
        <f t="shared" si="71"/>
        <v>716</v>
      </c>
      <c r="AW49" s="22">
        <f t="shared" si="72"/>
        <v>1.0400268336314848</v>
      </c>
      <c r="AX49" s="20">
        <v>18341</v>
      </c>
      <c r="AY49" s="20">
        <f t="shared" si="73"/>
        <v>-3066</v>
      </c>
      <c r="AZ49" s="22">
        <f t="shared" si="74"/>
        <v>0.8567758209931331</v>
      </c>
      <c r="BA49" s="20">
        <v>24297</v>
      </c>
      <c r="BB49" s="20">
        <f t="shared" si="75"/>
        <v>10794</v>
      </c>
      <c r="BC49" s="27">
        <f t="shared" si="76"/>
        <v>1.7993779160186625</v>
      </c>
      <c r="BD49" s="25">
        <f t="shared" si="77"/>
        <v>158232</v>
      </c>
      <c r="BE49" s="25">
        <f t="shared" si="78"/>
        <v>20626</v>
      </c>
      <c r="BF49" s="26">
        <f t="shared" si="79"/>
        <v>1.1498917198377978</v>
      </c>
      <c r="BG49" s="20">
        <v>14428</v>
      </c>
      <c r="BH49" s="20">
        <f t="shared" si="80"/>
        <v>-2614</v>
      </c>
      <c r="BI49" s="27">
        <f t="shared" si="81"/>
        <v>0.84661424715408995</v>
      </c>
      <c r="BJ49" s="20">
        <v>21574</v>
      </c>
      <c r="BK49" s="20">
        <f t="shared" si="82"/>
        <v>4479</v>
      </c>
      <c r="BL49" s="27">
        <f t="shared" si="83"/>
        <v>1.2620064346300088</v>
      </c>
      <c r="BM49" s="20">
        <v>46434.29</v>
      </c>
      <c r="BN49" s="20">
        <f t="shared" si="84"/>
        <v>9226.2900000000009</v>
      </c>
      <c r="BO49" s="27">
        <f t="shared" si="85"/>
        <v>1.2479652225327886</v>
      </c>
      <c r="BP49" s="47">
        <f t="shared" si="86"/>
        <v>240668.29</v>
      </c>
      <c r="BQ49" s="25">
        <f t="shared" si="46"/>
        <v>31717.290000000008</v>
      </c>
      <c r="BR49" s="42">
        <f t="shared" si="47"/>
        <v>1.1517929562433298</v>
      </c>
      <c r="BS49" s="42">
        <f>BP49*51/100</f>
        <v>122740.8279</v>
      </c>
      <c r="BT49" s="49">
        <f t="shared" si="87"/>
        <v>122740.8279</v>
      </c>
      <c r="BU49" s="114">
        <f t="shared" si="48"/>
        <v>22444.347900000008</v>
      </c>
      <c r="BV49" s="31">
        <f t="shared" si="49"/>
        <v>1.2237800160085379</v>
      </c>
    </row>
    <row r="50" spans="1:74" x14ac:dyDescent="0.2">
      <c r="A50" s="19">
        <v>31</v>
      </c>
      <c r="B50" s="19" t="s">
        <v>74</v>
      </c>
      <c r="C50" s="4">
        <v>1012002220</v>
      </c>
      <c r="D50" s="4">
        <v>101201001</v>
      </c>
      <c r="E50" s="4">
        <v>86618101</v>
      </c>
      <c r="F50" s="20">
        <v>36598</v>
      </c>
      <c r="G50" s="20">
        <v>99608</v>
      </c>
      <c r="H50" s="20">
        <v>139772</v>
      </c>
      <c r="I50" s="21">
        <f t="shared" si="50"/>
        <v>275978</v>
      </c>
      <c r="J50" s="28">
        <v>97082</v>
      </c>
      <c r="K50" s="20">
        <v>97273</v>
      </c>
      <c r="L50" s="20">
        <v>225043</v>
      </c>
      <c r="M50" s="21">
        <f t="shared" si="51"/>
        <v>695376</v>
      </c>
      <c r="N50" s="20">
        <v>113998</v>
      </c>
      <c r="O50" s="20">
        <v>86027</v>
      </c>
      <c r="P50" s="20">
        <v>83564</v>
      </c>
      <c r="Q50" s="21">
        <f t="shared" si="52"/>
        <v>978965</v>
      </c>
      <c r="R50" s="20">
        <v>140876</v>
      </c>
      <c r="S50" s="20">
        <v>91199</v>
      </c>
      <c r="T50" s="20">
        <v>235398</v>
      </c>
      <c r="U50" s="21">
        <f t="shared" si="53"/>
        <v>1446438</v>
      </c>
      <c r="V50" s="28">
        <f t="shared" si="54"/>
        <v>578575.19999999995</v>
      </c>
      <c r="W50" s="20">
        <v>21534</v>
      </c>
      <c r="X50" s="20">
        <f t="shared" si="55"/>
        <v>-15064</v>
      </c>
      <c r="Y50" s="22">
        <f t="shared" si="56"/>
        <v>0.58839280835018304</v>
      </c>
      <c r="Z50" s="20">
        <v>115234</v>
      </c>
      <c r="AA50" s="20">
        <f t="shared" si="57"/>
        <v>15626</v>
      </c>
      <c r="AB50" s="22">
        <f t="shared" si="58"/>
        <v>1.1568749498032287</v>
      </c>
      <c r="AC50" s="20">
        <v>137450</v>
      </c>
      <c r="AD50" s="20">
        <f t="shared" si="59"/>
        <v>-2322</v>
      </c>
      <c r="AE50" s="22">
        <f t="shared" si="60"/>
        <v>0.9833872306327448</v>
      </c>
      <c r="AF50" s="23">
        <f t="shared" si="61"/>
        <v>274218</v>
      </c>
      <c r="AG50" s="23">
        <f t="shared" si="62"/>
        <v>-1760</v>
      </c>
      <c r="AH50" s="24">
        <f t="shared" si="63"/>
        <v>0.99362268006870114</v>
      </c>
      <c r="AI50" s="20">
        <v>90516</v>
      </c>
      <c r="AJ50" s="20">
        <f t="shared" si="64"/>
        <v>-6566</v>
      </c>
      <c r="AK50" s="22">
        <f t="shared" si="65"/>
        <v>0.93236645310150179</v>
      </c>
      <c r="AL50" s="20">
        <v>100660</v>
      </c>
      <c r="AM50" s="20">
        <f t="shared" si="66"/>
        <v>3387</v>
      </c>
      <c r="AN50" s="22">
        <f t="shared" si="67"/>
        <v>1.0348195285433779</v>
      </c>
      <c r="AO50" s="20">
        <v>188949</v>
      </c>
      <c r="AP50" s="20">
        <f t="shared" si="68"/>
        <v>-36094</v>
      </c>
      <c r="AQ50" s="22">
        <f t="shared" si="69"/>
        <v>0.83961287398408302</v>
      </c>
      <c r="AR50" s="25">
        <f t="shared" si="70"/>
        <v>654343</v>
      </c>
      <c r="AS50" s="25">
        <f t="shared" si="44"/>
        <v>-41033</v>
      </c>
      <c r="AT50" s="26">
        <f t="shared" si="45"/>
        <v>0.94099163617956327</v>
      </c>
      <c r="AU50" s="20">
        <v>192862</v>
      </c>
      <c r="AV50" s="20">
        <f t="shared" si="71"/>
        <v>78864</v>
      </c>
      <c r="AW50" s="22">
        <f t="shared" si="72"/>
        <v>1.6918016105545712</v>
      </c>
      <c r="AX50" s="20">
        <v>44812</v>
      </c>
      <c r="AY50" s="20">
        <f t="shared" si="73"/>
        <v>-41215</v>
      </c>
      <c r="AZ50" s="22">
        <f t="shared" si="74"/>
        <v>0.52090622711474299</v>
      </c>
      <c r="BA50" s="20">
        <v>157786</v>
      </c>
      <c r="BB50" s="20">
        <f t="shared" si="75"/>
        <v>74222</v>
      </c>
      <c r="BC50" s="27">
        <f t="shared" si="76"/>
        <v>1.8882054473218133</v>
      </c>
      <c r="BD50" s="25">
        <f t="shared" si="77"/>
        <v>1049803</v>
      </c>
      <c r="BE50" s="25">
        <f t="shared" si="78"/>
        <v>70838</v>
      </c>
      <c r="BF50" s="26">
        <f t="shared" si="79"/>
        <v>1.0723600945896943</v>
      </c>
      <c r="BG50" s="20">
        <v>91628</v>
      </c>
      <c r="BH50" s="20">
        <f t="shared" si="80"/>
        <v>-49248</v>
      </c>
      <c r="BI50" s="27">
        <f t="shared" si="81"/>
        <v>0.65041596865328377</v>
      </c>
      <c r="BJ50" s="20">
        <v>62979.37</v>
      </c>
      <c r="BK50" s="20">
        <f t="shared" si="82"/>
        <v>-28219.629999999997</v>
      </c>
      <c r="BL50" s="27">
        <f t="shared" si="83"/>
        <v>0.6905708395925394</v>
      </c>
      <c r="BM50" s="20">
        <v>193188</v>
      </c>
      <c r="BN50" s="20">
        <f t="shared" si="84"/>
        <v>-42210</v>
      </c>
      <c r="BO50" s="27">
        <f t="shared" si="85"/>
        <v>0.82068666683659164</v>
      </c>
      <c r="BP50" s="47">
        <f t="shared" si="86"/>
        <v>1397598.37</v>
      </c>
      <c r="BQ50" s="25">
        <f t="shared" si="46"/>
        <v>-48839.629999999888</v>
      </c>
      <c r="BR50" s="42">
        <f t="shared" si="47"/>
        <v>0.96623454997725455</v>
      </c>
      <c r="BS50" s="62">
        <f>BP50*43/100</f>
        <v>600967.29910000006</v>
      </c>
      <c r="BT50" s="49">
        <f t="shared" si="87"/>
        <v>600967.29910000006</v>
      </c>
      <c r="BU50" s="114">
        <f t="shared" si="48"/>
        <v>22392.099100000109</v>
      </c>
      <c r="BV50" s="31">
        <f t="shared" si="49"/>
        <v>1.0387021412255488</v>
      </c>
    </row>
    <row r="51" spans="1:74" x14ac:dyDescent="0.2">
      <c r="A51" s="19">
        <v>73</v>
      </c>
      <c r="B51" s="19" t="s">
        <v>137</v>
      </c>
      <c r="C51" s="4" t="s">
        <v>138</v>
      </c>
      <c r="D51" s="4" t="s">
        <v>139</v>
      </c>
      <c r="E51" s="4">
        <v>86618422</v>
      </c>
      <c r="F51" s="20">
        <v>24972</v>
      </c>
      <c r="G51" s="20">
        <v>26149</v>
      </c>
      <c r="H51" s="20">
        <v>26496</v>
      </c>
      <c r="I51" s="21">
        <f t="shared" si="50"/>
        <v>77617</v>
      </c>
      <c r="J51" s="28">
        <v>39133</v>
      </c>
      <c r="K51" s="20">
        <v>38414</v>
      </c>
      <c r="L51" s="20">
        <v>10321</v>
      </c>
      <c r="M51" s="21">
        <f t="shared" si="51"/>
        <v>165485</v>
      </c>
      <c r="N51" s="20">
        <v>25517</v>
      </c>
      <c r="O51" s="20">
        <v>23945</v>
      </c>
      <c r="P51" s="20">
        <v>27430</v>
      </c>
      <c r="Q51" s="21">
        <f t="shared" si="52"/>
        <v>242377</v>
      </c>
      <c r="R51" s="20">
        <v>25697</v>
      </c>
      <c r="S51" s="20">
        <v>27811</v>
      </c>
      <c r="T51" s="20">
        <v>61918</v>
      </c>
      <c r="U51" s="21">
        <f t="shared" si="53"/>
        <v>357803</v>
      </c>
      <c r="V51" s="28">
        <f t="shared" si="54"/>
        <v>171745.44</v>
      </c>
      <c r="W51" s="20">
        <v>22999</v>
      </c>
      <c r="X51" s="20">
        <f t="shared" si="55"/>
        <v>-1973</v>
      </c>
      <c r="Y51" s="22">
        <f t="shared" si="56"/>
        <v>0.92099151049175076</v>
      </c>
      <c r="Z51" s="20">
        <v>2560</v>
      </c>
      <c r="AA51" s="20">
        <f t="shared" si="57"/>
        <v>-23589</v>
      </c>
      <c r="AB51" s="22">
        <f t="shared" si="58"/>
        <v>9.7900493326704655E-2</v>
      </c>
      <c r="AC51" s="20">
        <v>53283</v>
      </c>
      <c r="AD51" s="20">
        <f t="shared" si="59"/>
        <v>26787</v>
      </c>
      <c r="AE51" s="22">
        <f t="shared" si="60"/>
        <v>2.0109827898550723</v>
      </c>
      <c r="AF51" s="23">
        <f t="shared" si="61"/>
        <v>78842</v>
      </c>
      <c r="AG51" s="23">
        <f t="shared" si="62"/>
        <v>1225</v>
      </c>
      <c r="AH51" s="24">
        <f t="shared" si="63"/>
        <v>1.0157826249404125</v>
      </c>
      <c r="AI51" s="20">
        <v>22082</v>
      </c>
      <c r="AJ51" s="20">
        <f t="shared" si="64"/>
        <v>-17051</v>
      </c>
      <c r="AK51" s="22">
        <f t="shared" si="65"/>
        <v>0.56428078603735976</v>
      </c>
      <c r="AL51" s="20">
        <v>27873</v>
      </c>
      <c r="AM51" s="20">
        <f t="shared" si="66"/>
        <v>-10541</v>
      </c>
      <c r="AN51" s="22">
        <f t="shared" si="67"/>
        <v>0.72559483521632739</v>
      </c>
      <c r="AO51" s="20">
        <v>29757</v>
      </c>
      <c r="AP51" s="20">
        <f t="shared" si="68"/>
        <v>19436</v>
      </c>
      <c r="AQ51" s="22">
        <f t="shared" si="69"/>
        <v>2.8831508574750511</v>
      </c>
      <c r="AR51" s="25">
        <f t="shared" si="70"/>
        <v>158554</v>
      </c>
      <c r="AS51" s="25">
        <f t="shared" ref="AS51:AS83" si="88">AR51-M51</f>
        <v>-6931</v>
      </c>
      <c r="AT51" s="26">
        <f t="shared" ref="AT51:AT83" si="89">AR51/M51</f>
        <v>0.9581170498836753</v>
      </c>
      <c r="AU51" s="20">
        <v>34042</v>
      </c>
      <c r="AV51" s="20">
        <f t="shared" si="71"/>
        <v>8525</v>
      </c>
      <c r="AW51" s="22">
        <f t="shared" si="72"/>
        <v>1.3340909981580906</v>
      </c>
      <c r="AX51" s="20">
        <v>24853</v>
      </c>
      <c r="AY51" s="20">
        <f t="shared" si="73"/>
        <v>908</v>
      </c>
      <c r="AZ51" s="22">
        <f t="shared" si="74"/>
        <v>1.0379202338692837</v>
      </c>
      <c r="BA51" s="20">
        <v>30153</v>
      </c>
      <c r="BB51" s="20">
        <f t="shared" si="75"/>
        <v>2723</v>
      </c>
      <c r="BC51" s="27">
        <f t="shared" si="76"/>
        <v>1.099270871308786</v>
      </c>
      <c r="BD51" s="25">
        <f t="shared" si="77"/>
        <v>247602</v>
      </c>
      <c r="BE51" s="25">
        <f t="shared" si="78"/>
        <v>5225</v>
      </c>
      <c r="BF51" s="26">
        <f t="shared" si="79"/>
        <v>1.021557325983901</v>
      </c>
      <c r="BG51" s="20">
        <v>38029</v>
      </c>
      <c r="BH51" s="20">
        <f t="shared" si="80"/>
        <v>12332</v>
      </c>
      <c r="BI51" s="27">
        <f t="shared" si="81"/>
        <v>1.47990037747597</v>
      </c>
      <c r="BJ51" s="20">
        <v>21947</v>
      </c>
      <c r="BK51" s="20">
        <f t="shared" si="82"/>
        <v>-5864</v>
      </c>
      <c r="BL51" s="27">
        <f t="shared" si="83"/>
        <v>0.78914817877818133</v>
      </c>
      <c r="BM51" s="20">
        <v>71273</v>
      </c>
      <c r="BN51" s="20">
        <f t="shared" si="84"/>
        <v>9355</v>
      </c>
      <c r="BO51" s="27">
        <f t="shared" si="85"/>
        <v>1.1510869214121904</v>
      </c>
      <c r="BP51" s="47">
        <f t="shared" si="86"/>
        <v>378851</v>
      </c>
      <c r="BQ51" s="25">
        <f t="shared" ref="BQ51:BQ83" si="90">BP51-U51</f>
        <v>21048</v>
      </c>
      <c r="BR51" s="42">
        <f t="shared" ref="BR51:BR83" si="91">BP51/U51</f>
        <v>1.0588256666377867</v>
      </c>
      <c r="BS51" s="42">
        <f>BP51*51/100</f>
        <v>193214.01</v>
      </c>
      <c r="BT51" s="49">
        <f t="shared" si="87"/>
        <v>193214.01</v>
      </c>
      <c r="BU51" s="114">
        <f t="shared" ref="BU51:BU83" si="92">BT51-V51</f>
        <v>21468.570000000007</v>
      </c>
      <c r="BV51" s="31">
        <f t="shared" ref="BV51:BV83" si="93">BT51/V51</f>
        <v>1.1250022708026484</v>
      </c>
    </row>
    <row r="52" spans="1:74" x14ac:dyDescent="0.2">
      <c r="A52" s="19">
        <v>36</v>
      </c>
      <c r="B52" s="19" t="s">
        <v>81</v>
      </c>
      <c r="C52" s="4" t="s">
        <v>82</v>
      </c>
      <c r="D52" s="4" t="s">
        <v>83</v>
      </c>
      <c r="E52" s="4">
        <v>86618101</v>
      </c>
      <c r="F52" s="20"/>
      <c r="G52" s="20">
        <v>117275</v>
      </c>
      <c r="H52" s="20">
        <v>100102</v>
      </c>
      <c r="I52" s="21">
        <f t="shared" si="50"/>
        <v>217377</v>
      </c>
      <c r="J52" s="28">
        <v>124438</v>
      </c>
      <c r="K52" s="20">
        <v>88022</v>
      </c>
      <c r="L52" s="20">
        <v>226300</v>
      </c>
      <c r="M52" s="21">
        <f t="shared" si="51"/>
        <v>656137</v>
      </c>
      <c r="N52" s="20">
        <v>2074</v>
      </c>
      <c r="O52" s="20">
        <v>118036</v>
      </c>
      <c r="P52" s="20">
        <v>222404</v>
      </c>
      <c r="Q52" s="21">
        <f t="shared" si="52"/>
        <v>998651</v>
      </c>
      <c r="R52" s="20">
        <v>0</v>
      </c>
      <c r="S52" s="20">
        <v>95772</v>
      </c>
      <c r="T52" s="20">
        <v>273212</v>
      </c>
      <c r="U52" s="21">
        <f t="shared" si="53"/>
        <v>1367635</v>
      </c>
      <c r="V52" s="28">
        <f t="shared" si="54"/>
        <v>547054</v>
      </c>
      <c r="W52" s="20">
        <v>0</v>
      </c>
      <c r="X52" s="20">
        <f t="shared" si="55"/>
        <v>0</v>
      </c>
      <c r="Y52" s="22" t="e">
        <f t="shared" si="56"/>
        <v>#DIV/0!</v>
      </c>
      <c r="Z52" s="20">
        <v>90495</v>
      </c>
      <c r="AA52" s="20">
        <f t="shared" si="57"/>
        <v>-26780</v>
      </c>
      <c r="AB52" s="22">
        <f t="shared" si="58"/>
        <v>0.77164783628224254</v>
      </c>
      <c r="AC52" s="20">
        <v>204671</v>
      </c>
      <c r="AD52" s="20">
        <f t="shared" si="59"/>
        <v>104569</v>
      </c>
      <c r="AE52" s="22">
        <f t="shared" si="60"/>
        <v>2.0446244830273121</v>
      </c>
      <c r="AF52" s="23">
        <f t="shared" si="61"/>
        <v>295166</v>
      </c>
      <c r="AG52" s="23">
        <f t="shared" si="62"/>
        <v>77789</v>
      </c>
      <c r="AH52" s="24">
        <f t="shared" si="63"/>
        <v>1.3578529467238944</v>
      </c>
      <c r="AI52" s="20">
        <v>86309</v>
      </c>
      <c r="AJ52" s="20">
        <f t="shared" si="64"/>
        <v>-38129</v>
      </c>
      <c r="AK52" s="22">
        <f t="shared" si="65"/>
        <v>0.69359038235908643</v>
      </c>
      <c r="AL52" s="20">
        <v>117050</v>
      </c>
      <c r="AM52" s="20">
        <f t="shared" si="66"/>
        <v>29028</v>
      </c>
      <c r="AN52" s="22">
        <f t="shared" si="67"/>
        <v>1.3297811910658699</v>
      </c>
      <c r="AO52" s="20">
        <v>123799</v>
      </c>
      <c r="AP52" s="20">
        <f t="shared" si="68"/>
        <v>-102501</v>
      </c>
      <c r="AQ52" s="22">
        <f t="shared" si="69"/>
        <v>0.54705700397702162</v>
      </c>
      <c r="AR52" s="25">
        <f t="shared" si="70"/>
        <v>622324</v>
      </c>
      <c r="AS52" s="25">
        <f t="shared" si="88"/>
        <v>-33813</v>
      </c>
      <c r="AT52" s="26">
        <f t="shared" si="89"/>
        <v>0.94846655500299482</v>
      </c>
      <c r="AU52" s="20">
        <v>110245</v>
      </c>
      <c r="AV52" s="20">
        <f t="shared" si="71"/>
        <v>108171</v>
      </c>
      <c r="AW52" s="22">
        <f t="shared" si="72"/>
        <v>53.155737704918032</v>
      </c>
      <c r="AX52" s="20">
        <v>91624</v>
      </c>
      <c r="AY52" s="20">
        <f t="shared" si="73"/>
        <v>-26412</v>
      </c>
      <c r="AZ52" s="22">
        <f t="shared" si="74"/>
        <v>0.77623775797214412</v>
      </c>
      <c r="BA52" s="20">
        <v>125414</v>
      </c>
      <c r="BB52" s="20">
        <f t="shared" si="75"/>
        <v>-96990</v>
      </c>
      <c r="BC52" s="27">
        <f t="shared" si="76"/>
        <v>0.56390172838618013</v>
      </c>
      <c r="BD52" s="25">
        <f t="shared" si="77"/>
        <v>949607</v>
      </c>
      <c r="BE52" s="25">
        <f t="shared" si="78"/>
        <v>-49044</v>
      </c>
      <c r="BF52" s="26">
        <f t="shared" si="79"/>
        <v>0.95088975027311839</v>
      </c>
      <c r="BG52" s="20">
        <v>5520</v>
      </c>
      <c r="BH52" s="20">
        <f t="shared" si="80"/>
        <v>5520</v>
      </c>
      <c r="BI52" s="27" t="e">
        <f t="shared" si="81"/>
        <v>#DIV/0!</v>
      </c>
      <c r="BJ52" s="20">
        <v>206054</v>
      </c>
      <c r="BK52" s="20">
        <f t="shared" si="82"/>
        <v>110282</v>
      </c>
      <c r="BL52" s="27">
        <f t="shared" si="83"/>
        <v>2.1515056592741093</v>
      </c>
      <c r="BM52" s="20">
        <v>154732.41</v>
      </c>
      <c r="BN52" s="20">
        <f t="shared" si="84"/>
        <v>-118479.59</v>
      </c>
      <c r="BO52" s="27">
        <f t="shared" si="85"/>
        <v>0.56634558511339184</v>
      </c>
      <c r="BP52" s="47">
        <f t="shared" si="86"/>
        <v>1315913.4099999999</v>
      </c>
      <c r="BQ52" s="25">
        <f t="shared" si="90"/>
        <v>-51721.590000000084</v>
      </c>
      <c r="BR52" s="42">
        <f t="shared" si="91"/>
        <v>0.96218172977439154</v>
      </c>
      <c r="BS52" s="62">
        <f>BP52*43/100</f>
        <v>565842.7662999999</v>
      </c>
      <c r="BT52" s="49">
        <f t="shared" si="87"/>
        <v>565842.7662999999</v>
      </c>
      <c r="BU52" s="114">
        <f t="shared" si="92"/>
        <v>18788.766299999901</v>
      </c>
      <c r="BV52" s="31">
        <f t="shared" si="93"/>
        <v>1.0343453595074708</v>
      </c>
    </row>
    <row r="53" spans="1:74" x14ac:dyDescent="0.2">
      <c r="A53" s="19">
        <v>48</v>
      </c>
      <c r="B53" s="19" t="s">
        <v>102</v>
      </c>
      <c r="C53" s="4" t="s">
        <v>103</v>
      </c>
      <c r="D53" s="4" t="s">
        <v>83</v>
      </c>
      <c r="E53" s="4">
        <v>86618101</v>
      </c>
      <c r="F53" s="20">
        <v>32872</v>
      </c>
      <c r="G53" s="20">
        <v>32346</v>
      </c>
      <c r="H53" s="20"/>
      <c r="I53" s="21">
        <f t="shared" si="50"/>
        <v>65218</v>
      </c>
      <c r="J53" s="28">
        <v>35974</v>
      </c>
      <c r="K53" s="20">
        <v>8305</v>
      </c>
      <c r="L53" s="20">
        <v>65987</v>
      </c>
      <c r="M53" s="21">
        <f t="shared" si="51"/>
        <v>175484</v>
      </c>
      <c r="N53" s="20">
        <v>66290</v>
      </c>
      <c r="O53" s="20">
        <v>0</v>
      </c>
      <c r="P53" s="20">
        <v>25874</v>
      </c>
      <c r="Q53" s="21">
        <f t="shared" si="52"/>
        <v>267648</v>
      </c>
      <c r="R53" s="20">
        <v>64998</v>
      </c>
      <c r="S53" s="20">
        <v>0</v>
      </c>
      <c r="T53" s="20">
        <v>66487.91</v>
      </c>
      <c r="U53" s="21">
        <f t="shared" si="53"/>
        <v>399133.91000000003</v>
      </c>
      <c r="V53" s="28">
        <f t="shared" si="54"/>
        <v>159653.56400000001</v>
      </c>
      <c r="W53" s="20">
        <v>57</v>
      </c>
      <c r="X53" s="20">
        <f t="shared" si="55"/>
        <v>-32815</v>
      </c>
      <c r="Y53" s="22">
        <f t="shared" si="56"/>
        <v>1.7339985397907033E-3</v>
      </c>
      <c r="Z53" s="20">
        <v>47188</v>
      </c>
      <c r="AA53" s="20">
        <f t="shared" si="57"/>
        <v>14842</v>
      </c>
      <c r="AB53" s="22">
        <f t="shared" si="58"/>
        <v>1.4588511717059296</v>
      </c>
      <c r="AC53" s="20">
        <v>26756</v>
      </c>
      <c r="AD53" s="20">
        <f t="shared" si="59"/>
        <v>26756</v>
      </c>
      <c r="AE53" s="22" t="e">
        <f t="shared" si="60"/>
        <v>#DIV/0!</v>
      </c>
      <c r="AF53" s="23">
        <f t="shared" si="61"/>
        <v>74001</v>
      </c>
      <c r="AG53" s="23">
        <f t="shared" si="62"/>
        <v>8783</v>
      </c>
      <c r="AH53" s="24">
        <f t="shared" si="63"/>
        <v>1.1346714097335091</v>
      </c>
      <c r="AI53" s="20">
        <v>39677</v>
      </c>
      <c r="AJ53" s="20">
        <f t="shared" si="64"/>
        <v>3703</v>
      </c>
      <c r="AK53" s="22">
        <f t="shared" si="65"/>
        <v>1.1029354533829989</v>
      </c>
      <c r="AL53" s="20">
        <v>23735.09</v>
      </c>
      <c r="AM53" s="20">
        <f t="shared" si="66"/>
        <v>15430.09</v>
      </c>
      <c r="AN53" s="22">
        <f t="shared" si="67"/>
        <v>2.8579277543648405</v>
      </c>
      <c r="AO53" s="20">
        <v>74560</v>
      </c>
      <c r="AP53" s="20">
        <f t="shared" si="68"/>
        <v>8573</v>
      </c>
      <c r="AQ53" s="22">
        <f t="shared" si="69"/>
        <v>1.1299195296043161</v>
      </c>
      <c r="AR53" s="25">
        <f t="shared" si="70"/>
        <v>211973.09</v>
      </c>
      <c r="AS53" s="25">
        <f t="shared" si="88"/>
        <v>36489.089999999997</v>
      </c>
      <c r="AT53" s="26">
        <f t="shared" si="89"/>
        <v>1.2079339996808827</v>
      </c>
      <c r="AU53" s="20">
        <v>5012</v>
      </c>
      <c r="AV53" s="20">
        <f t="shared" si="71"/>
        <v>-61278</v>
      </c>
      <c r="AW53" s="22">
        <f t="shared" si="72"/>
        <v>7.5607180570221755E-2</v>
      </c>
      <c r="AX53" s="20">
        <v>32594.6</v>
      </c>
      <c r="AY53" s="20">
        <f t="shared" si="73"/>
        <v>32594.6</v>
      </c>
      <c r="AZ53" s="22" t="e">
        <f t="shared" si="74"/>
        <v>#DIV/0!</v>
      </c>
      <c r="BA53" s="20">
        <v>54446</v>
      </c>
      <c r="BB53" s="20">
        <f t="shared" si="75"/>
        <v>28572</v>
      </c>
      <c r="BC53" s="27">
        <f t="shared" si="76"/>
        <v>2.1042745613357039</v>
      </c>
      <c r="BD53" s="25">
        <f t="shared" si="77"/>
        <v>304025.69</v>
      </c>
      <c r="BE53" s="25">
        <f t="shared" si="78"/>
        <v>36377.69</v>
      </c>
      <c r="BF53" s="26">
        <f t="shared" si="79"/>
        <v>1.1359161660090866</v>
      </c>
      <c r="BG53" s="20">
        <v>8636</v>
      </c>
      <c r="BH53" s="20">
        <f t="shared" si="80"/>
        <v>-56362</v>
      </c>
      <c r="BI53" s="27">
        <f t="shared" si="81"/>
        <v>0.1328656266346657</v>
      </c>
      <c r="BJ53" s="20">
        <v>26406</v>
      </c>
      <c r="BK53" s="20">
        <f t="shared" si="82"/>
        <v>26406</v>
      </c>
      <c r="BL53" s="27" t="e">
        <f t="shared" si="83"/>
        <v>#DIV/0!</v>
      </c>
      <c r="BM53" s="20">
        <v>75172</v>
      </c>
      <c r="BN53" s="20">
        <f t="shared" si="84"/>
        <v>8684.0899999999965</v>
      </c>
      <c r="BO53" s="27">
        <f t="shared" si="85"/>
        <v>1.1306115653206725</v>
      </c>
      <c r="BP53" s="47">
        <f t="shared" si="86"/>
        <v>414239.69</v>
      </c>
      <c r="BQ53" s="25">
        <f t="shared" si="90"/>
        <v>15105.77999999997</v>
      </c>
      <c r="BR53" s="42">
        <f t="shared" si="91"/>
        <v>1.0378463959626982</v>
      </c>
      <c r="BS53" s="62">
        <f>BP53*43/100</f>
        <v>178123.06670000002</v>
      </c>
      <c r="BT53" s="49">
        <f t="shared" si="87"/>
        <v>178123.06670000002</v>
      </c>
      <c r="BU53" s="114">
        <f t="shared" si="92"/>
        <v>18469.502700000012</v>
      </c>
      <c r="BV53" s="31">
        <f t="shared" si="93"/>
        <v>1.1156848756599007</v>
      </c>
    </row>
    <row r="54" spans="1:74" x14ac:dyDescent="0.2">
      <c r="A54" s="19">
        <v>64</v>
      </c>
      <c r="B54" s="19" t="s">
        <v>122</v>
      </c>
      <c r="C54" s="4" t="s">
        <v>123</v>
      </c>
      <c r="D54" s="4" t="s">
        <v>83</v>
      </c>
      <c r="E54" s="4">
        <v>86618411</v>
      </c>
      <c r="F54" s="20">
        <v>23250</v>
      </c>
      <c r="G54" s="20">
        <v>43886</v>
      </c>
      <c r="H54" s="20">
        <v>39982</v>
      </c>
      <c r="I54" s="21">
        <f t="shared" si="50"/>
        <v>107118</v>
      </c>
      <c r="J54" s="28">
        <v>43543</v>
      </c>
      <c r="K54" s="20">
        <v>43192</v>
      </c>
      <c r="L54" s="20">
        <v>55084</v>
      </c>
      <c r="M54" s="21">
        <f t="shared" si="51"/>
        <v>248937</v>
      </c>
      <c r="N54" s="20">
        <v>57019</v>
      </c>
      <c r="O54" s="20">
        <v>53431</v>
      </c>
      <c r="P54" s="20">
        <v>24949</v>
      </c>
      <c r="Q54" s="21">
        <f t="shared" si="52"/>
        <v>384336</v>
      </c>
      <c r="R54" s="20">
        <v>39084</v>
      </c>
      <c r="S54" s="20">
        <v>44843</v>
      </c>
      <c r="T54" s="20">
        <v>58838</v>
      </c>
      <c r="U54" s="21">
        <f t="shared" si="53"/>
        <v>527101</v>
      </c>
      <c r="V54" s="28">
        <f t="shared" si="54"/>
        <v>253008.48</v>
      </c>
      <c r="W54" s="20">
        <v>21252</v>
      </c>
      <c r="X54" s="20">
        <f t="shared" si="55"/>
        <v>-1998</v>
      </c>
      <c r="Y54" s="22">
        <f t="shared" si="56"/>
        <v>0.91406451612903228</v>
      </c>
      <c r="Z54" s="20">
        <v>49096</v>
      </c>
      <c r="AA54" s="20">
        <f t="shared" si="57"/>
        <v>5210</v>
      </c>
      <c r="AB54" s="22">
        <f t="shared" si="58"/>
        <v>1.1187166750216471</v>
      </c>
      <c r="AC54" s="20">
        <v>46070</v>
      </c>
      <c r="AD54" s="20">
        <f t="shared" si="59"/>
        <v>6088</v>
      </c>
      <c r="AE54" s="22">
        <f t="shared" si="60"/>
        <v>1.1522685208343755</v>
      </c>
      <c r="AF54" s="23">
        <f t="shared" si="61"/>
        <v>116418</v>
      </c>
      <c r="AG54" s="23">
        <f t="shared" si="62"/>
        <v>9300</v>
      </c>
      <c r="AH54" s="24">
        <f t="shared" si="63"/>
        <v>1.0868201422730073</v>
      </c>
      <c r="AI54" s="20">
        <v>40920</v>
      </c>
      <c r="AJ54" s="20">
        <f t="shared" si="64"/>
        <v>-2623</v>
      </c>
      <c r="AK54" s="22">
        <f t="shared" si="65"/>
        <v>0.93976069632317483</v>
      </c>
      <c r="AL54" s="20">
        <v>66871</v>
      </c>
      <c r="AM54" s="20">
        <f t="shared" si="66"/>
        <v>23679</v>
      </c>
      <c r="AN54" s="22">
        <f t="shared" si="67"/>
        <v>1.5482265234302648</v>
      </c>
      <c r="AO54" s="20">
        <v>63395</v>
      </c>
      <c r="AP54" s="20">
        <f t="shared" si="68"/>
        <v>8311</v>
      </c>
      <c r="AQ54" s="22">
        <f t="shared" si="69"/>
        <v>1.1508786580495243</v>
      </c>
      <c r="AR54" s="25">
        <f t="shared" si="70"/>
        <v>287604</v>
      </c>
      <c r="AS54" s="25">
        <f t="shared" si="88"/>
        <v>38667</v>
      </c>
      <c r="AT54" s="26">
        <f t="shared" si="89"/>
        <v>1.1553284565974524</v>
      </c>
      <c r="AU54" s="20">
        <v>97678</v>
      </c>
      <c r="AV54" s="20">
        <f t="shared" si="71"/>
        <v>40659</v>
      </c>
      <c r="AW54" s="22">
        <f t="shared" si="72"/>
        <v>1.7130780967747592</v>
      </c>
      <c r="AX54" s="20">
        <v>332</v>
      </c>
      <c r="AY54" s="20">
        <f t="shared" si="73"/>
        <v>-53099</v>
      </c>
      <c r="AZ54" s="22">
        <f t="shared" si="74"/>
        <v>6.2136213059834182E-3</v>
      </c>
      <c r="BA54" s="20">
        <v>39181</v>
      </c>
      <c r="BB54" s="20">
        <f t="shared" si="75"/>
        <v>14232</v>
      </c>
      <c r="BC54" s="27">
        <f t="shared" si="76"/>
        <v>1.5704437051585234</v>
      </c>
      <c r="BD54" s="25">
        <f t="shared" si="77"/>
        <v>424795</v>
      </c>
      <c r="BE54" s="25">
        <f t="shared" si="78"/>
        <v>40459</v>
      </c>
      <c r="BF54" s="26">
        <f t="shared" si="79"/>
        <v>1.1052698680321384</v>
      </c>
      <c r="BG54" s="20">
        <v>29780</v>
      </c>
      <c r="BH54" s="20">
        <f t="shared" si="80"/>
        <v>-9304</v>
      </c>
      <c r="BI54" s="27">
        <f t="shared" si="81"/>
        <v>0.76194862347763792</v>
      </c>
      <c r="BJ54" s="20">
        <v>40896</v>
      </c>
      <c r="BK54" s="20">
        <f t="shared" si="82"/>
        <v>-3947</v>
      </c>
      <c r="BL54" s="27">
        <f t="shared" si="83"/>
        <v>0.91198180317998345</v>
      </c>
      <c r="BM54" s="20">
        <v>36411.31</v>
      </c>
      <c r="BN54" s="20">
        <f t="shared" si="84"/>
        <v>-22426.690000000002</v>
      </c>
      <c r="BO54" s="27">
        <f t="shared" si="85"/>
        <v>0.6188400353513035</v>
      </c>
      <c r="BP54" s="47">
        <f t="shared" si="86"/>
        <v>531882.31000000006</v>
      </c>
      <c r="BQ54" s="25">
        <f t="shared" si="90"/>
        <v>4781.3100000000559</v>
      </c>
      <c r="BR54" s="42">
        <f t="shared" si="91"/>
        <v>1.009070956040683</v>
      </c>
      <c r="BS54" s="42">
        <f>BP54*51/100</f>
        <v>271259.97810000001</v>
      </c>
      <c r="BT54" s="49">
        <f t="shared" si="87"/>
        <v>271259.97810000001</v>
      </c>
      <c r="BU54" s="114">
        <f t="shared" si="92"/>
        <v>18251.498099999997</v>
      </c>
      <c r="BV54" s="31">
        <f t="shared" si="93"/>
        <v>1.0721378907932255</v>
      </c>
    </row>
    <row r="55" spans="1:74" x14ac:dyDescent="0.2">
      <c r="A55" s="19">
        <v>56</v>
      </c>
      <c r="B55" s="19" t="s">
        <v>113</v>
      </c>
      <c r="C55" s="4">
        <v>1001000598</v>
      </c>
      <c r="D55" s="4">
        <v>1000101001</v>
      </c>
      <c r="E55" s="4">
        <v>86618101</v>
      </c>
      <c r="F55" s="20">
        <v>0</v>
      </c>
      <c r="G55" s="20">
        <v>0</v>
      </c>
      <c r="H55" s="20">
        <v>0</v>
      </c>
      <c r="I55" s="21">
        <f t="shared" si="50"/>
        <v>0</v>
      </c>
      <c r="J55" s="28">
        <v>25441</v>
      </c>
      <c r="K55" s="20">
        <v>0</v>
      </c>
      <c r="L55" s="20">
        <v>26937</v>
      </c>
      <c r="M55" s="21">
        <f t="shared" si="51"/>
        <v>52378</v>
      </c>
      <c r="N55" s="20">
        <v>25991</v>
      </c>
      <c r="O55" s="20">
        <v>0</v>
      </c>
      <c r="P55" s="20">
        <v>0</v>
      </c>
      <c r="Q55" s="21">
        <f t="shared" si="52"/>
        <v>78369</v>
      </c>
      <c r="R55" s="20">
        <v>32989.99</v>
      </c>
      <c r="S55" s="20">
        <v>242295</v>
      </c>
      <c r="T55" s="20">
        <v>73230</v>
      </c>
      <c r="U55" s="21">
        <f t="shared" si="53"/>
        <v>426883.99</v>
      </c>
      <c r="V55" s="28">
        <f t="shared" si="54"/>
        <v>170753.59600000002</v>
      </c>
      <c r="W55" s="20">
        <v>0</v>
      </c>
      <c r="X55" s="20">
        <f t="shared" si="55"/>
        <v>0</v>
      </c>
      <c r="Y55" s="22" t="e">
        <f t="shared" si="56"/>
        <v>#DIV/0!</v>
      </c>
      <c r="Z55" s="20">
        <v>7840.38</v>
      </c>
      <c r="AA55" s="20">
        <f t="shared" si="57"/>
        <v>7840.38</v>
      </c>
      <c r="AB55" s="22" t="e">
        <f t="shared" si="58"/>
        <v>#DIV/0!</v>
      </c>
      <c r="AC55" s="20">
        <v>0</v>
      </c>
      <c r="AD55" s="20">
        <f t="shared" si="59"/>
        <v>0</v>
      </c>
      <c r="AE55" s="22" t="e">
        <f t="shared" si="60"/>
        <v>#DIV/0!</v>
      </c>
      <c r="AF55" s="23">
        <f t="shared" si="61"/>
        <v>7840.38</v>
      </c>
      <c r="AG55" s="23">
        <f t="shared" si="62"/>
        <v>7840.38</v>
      </c>
      <c r="AH55" s="24" t="e">
        <f t="shared" si="63"/>
        <v>#DIV/0!</v>
      </c>
      <c r="AI55" s="20">
        <v>81455</v>
      </c>
      <c r="AJ55" s="20">
        <f t="shared" si="64"/>
        <v>56014</v>
      </c>
      <c r="AK55" s="22">
        <f t="shared" si="65"/>
        <v>3.2017216304390552</v>
      </c>
      <c r="AL55" s="20">
        <v>0</v>
      </c>
      <c r="AM55" s="20">
        <f t="shared" si="66"/>
        <v>0</v>
      </c>
      <c r="AN55" s="22" t="e">
        <f t="shared" si="67"/>
        <v>#DIV/0!</v>
      </c>
      <c r="AO55" s="20">
        <v>0</v>
      </c>
      <c r="AP55" s="20">
        <f t="shared" si="68"/>
        <v>-26937</v>
      </c>
      <c r="AQ55" s="22">
        <f t="shared" si="69"/>
        <v>0</v>
      </c>
      <c r="AR55" s="25">
        <f t="shared" si="70"/>
        <v>89295.38</v>
      </c>
      <c r="AS55" s="25">
        <f t="shared" si="88"/>
        <v>36917.380000000005</v>
      </c>
      <c r="AT55" s="26">
        <f t="shared" si="89"/>
        <v>1.7048260720149682</v>
      </c>
      <c r="AU55" s="20">
        <v>183657</v>
      </c>
      <c r="AV55" s="20">
        <f t="shared" si="71"/>
        <v>157666</v>
      </c>
      <c r="AW55" s="22">
        <f t="shared" si="72"/>
        <v>7.0661767534915931</v>
      </c>
      <c r="AX55" s="20">
        <v>794.55</v>
      </c>
      <c r="AY55" s="20">
        <f t="shared" si="73"/>
        <v>794.55</v>
      </c>
      <c r="AZ55" s="22" t="e">
        <f t="shared" si="74"/>
        <v>#DIV/0!</v>
      </c>
      <c r="BA55" s="20">
        <v>0</v>
      </c>
      <c r="BB55" s="20">
        <f t="shared" si="75"/>
        <v>0</v>
      </c>
      <c r="BC55" s="27" t="e">
        <f t="shared" si="76"/>
        <v>#DIV/0!</v>
      </c>
      <c r="BD55" s="25">
        <f t="shared" si="77"/>
        <v>273746.93</v>
      </c>
      <c r="BE55" s="25">
        <f t="shared" si="78"/>
        <v>195377.93</v>
      </c>
      <c r="BF55" s="26">
        <f t="shared" si="79"/>
        <v>3.4930512064719466</v>
      </c>
      <c r="BG55" s="20">
        <v>107158.82</v>
      </c>
      <c r="BH55" s="20">
        <f t="shared" si="80"/>
        <v>74168.830000000016</v>
      </c>
      <c r="BI55" s="27">
        <f t="shared" si="81"/>
        <v>3.2482222637836511</v>
      </c>
      <c r="BJ55" s="20">
        <v>26774</v>
      </c>
      <c r="BK55" s="20">
        <f t="shared" si="82"/>
        <v>-215521</v>
      </c>
      <c r="BL55" s="27">
        <f t="shared" si="83"/>
        <v>0.11050166119812625</v>
      </c>
      <c r="BM55" s="20">
        <v>31337</v>
      </c>
      <c r="BN55" s="20">
        <f t="shared" si="84"/>
        <v>-41893</v>
      </c>
      <c r="BO55" s="27">
        <f t="shared" si="85"/>
        <v>0.42792571350539399</v>
      </c>
      <c r="BP55" s="47">
        <f t="shared" si="86"/>
        <v>439016.75</v>
      </c>
      <c r="BQ55" s="25">
        <f t="shared" si="90"/>
        <v>12132.760000000009</v>
      </c>
      <c r="BR55" s="42">
        <f t="shared" si="91"/>
        <v>1.0284216796230752</v>
      </c>
      <c r="BS55" s="62">
        <f>BP55*43/100</f>
        <v>188777.20250000001</v>
      </c>
      <c r="BT55" s="49">
        <f t="shared" si="87"/>
        <v>188777.20250000001</v>
      </c>
      <c r="BU55" s="114">
        <f t="shared" si="92"/>
        <v>18023.606499999994</v>
      </c>
      <c r="BV55" s="31">
        <f t="shared" si="93"/>
        <v>1.1055533055948057</v>
      </c>
    </row>
    <row r="56" spans="1:74" x14ac:dyDescent="0.2">
      <c r="A56" s="19">
        <v>66</v>
      </c>
      <c r="B56" s="19" t="s">
        <v>125</v>
      </c>
      <c r="C56" s="4" t="s">
        <v>126</v>
      </c>
      <c r="D56" s="4" t="s">
        <v>83</v>
      </c>
      <c r="E56" s="4">
        <v>86618411</v>
      </c>
      <c r="F56" s="20">
        <v>15641</v>
      </c>
      <c r="G56" s="20">
        <v>18099</v>
      </c>
      <c r="H56" s="20">
        <v>18443</v>
      </c>
      <c r="I56" s="21">
        <f t="shared" si="50"/>
        <v>52183</v>
      </c>
      <c r="J56" s="28"/>
      <c r="K56" s="20">
        <v>40687</v>
      </c>
      <c r="L56" s="20">
        <v>19362</v>
      </c>
      <c r="M56" s="21">
        <f t="shared" si="51"/>
        <v>112232</v>
      </c>
      <c r="N56" s="20">
        <v>18217</v>
      </c>
      <c r="O56" s="20">
        <v>18867</v>
      </c>
      <c r="P56" s="20">
        <v>20183</v>
      </c>
      <c r="Q56" s="21">
        <f t="shared" si="52"/>
        <v>169499</v>
      </c>
      <c r="R56" s="20">
        <v>17840</v>
      </c>
      <c r="S56" s="20">
        <v>17753</v>
      </c>
      <c r="T56" s="20">
        <v>18103</v>
      </c>
      <c r="U56" s="21">
        <f t="shared" si="53"/>
        <v>223195</v>
      </c>
      <c r="V56" s="28">
        <f t="shared" si="54"/>
        <v>107133.6</v>
      </c>
      <c r="W56" s="20">
        <v>19558</v>
      </c>
      <c r="X56" s="20">
        <f t="shared" si="55"/>
        <v>3917</v>
      </c>
      <c r="Y56" s="22">
        <f t="shared" si="56"/>
        <v>1.2504315580845216</v>
      </c>
      <c r="Z56" s="20">
        <v>17373</v>
      </c>
      <c r="AA56" s="20">
        <f t="shared" si="57"/>
        <v>-726</v>
      </c>
      <c r="AB56" s="22">
        <f t="shared" si="58"/>
        <v>0.95988728659041933</v>
      </c>
      <c r="AC56" s="20">
        <v>0</v>
      </c>
      <c r="AD56" s="20">
        <f t="shared" si="59"/>
        <v>-18443</v>
      </c>
      <c r="AE56" s="22">
        <f t="shared" si="60"/>
        <v>0</v>
      </c>
      <c r="AF56" s="23">
        <f t="shared" si="61"/>
        <v>36931</v>
      </c>
      <c r="AG56" s="23">
        <f t="shared" si="62"/>
        <v>-15252</v>
      </c>
      <c r="AH56" s="24">
        <f t="shared" si="63"/>
        <v>0.70772090527566445</v>
      </c>
      <c r="AI56" s="20">
        <v>19311</v>
      </c>
      <c r="AJ56" s="20">
        <f t="shared" si="64"/>
        <v>19311</v>
      </c>
      <c r="AK56" s="22" t="e">
        <f t="shared" si="65"/>
        <v>#DIV/0!</v>
      </c>
      <c r="AL56" s="20">
        <v>40054</v>
      </c>
      <c r="AM56" s="20">
        <f t="shared" si="66"/>
        <v>-633</v>
      </c>
      <c r="AN56" s="22">
        <f t="shared" si="67"/>
        <v>0.98444220512694469</v>
      </c>
      <c r="AO56" s="20">
        <v>20998</v>
      </c>
      <c r="AP56" s="20">
        <f t="shared" si="68"/>
        <v>1636</v>
      </c>
      <c r="AQ56" s="22">
        <f t="shared" si="69"/>
        <v>1.0844954033674208</v>
      </c>
      <c r="AR56" s="25">
        <f t="shared" si="70"/>
        <v>117294</v>
      </c>
      <c r="AS56" s="25">
        <f t="shared" si="88"/>
        <v>5062</v>
      </c>
      <c r="AT56" s="26">
        <f t="shared" si="89"/>
        <v>1.045103000926652</v>
      </c>
      <c r="AU56" s="20">
        <v>18863</v>
      </c>
      <c r="AV56" s="20">
        <f t="shared" si="71"/>
        <v>646</v>
      </c>
      <c r="AW56" s="22">
        <f t="shared" si="72"/>
        <v>1.035461382225394</v>
      </c>
      <c r="AX56" s="20">
        <v>20452</v>
      </c>
      <c r="AY56" s="20">
        <f t="shared" si="73"/>
        <v>1585</v>
      </c>
      <c r="AZ56" s="22">
        <f t="shared" si="74"/>
        <v>1.0840091164467058</v>
      </c>
      <c r="BA56" s="20">
        <v>22577</v>
      </c>
      <c r="BB56" s="20">
        <f t="shared" si="75"/>
        <v>2394</v>
      </c>
      <c r="BC56" s="27">
        <f t="shared" si="76"/>
        <v>1.1186146757171878</v>
      </c>
      <c r="BD56" s="25">
        <f t="shared" si="77"/>
        <v>179186</v>
      </c>
      <c r="BE56" s="25">
        <f t="shared" si="78"/>
        <v>9687</v>
      </c>
      <c r="BF56" s="26">
        <f t="shared" si="79"/>
        <v>1.0571507796506174</v>
      </c>
      <c r="BG56" s="20">
        <v>24445</v>
      </c>
      <c r="BH56" s="20">
        <f t="shared" si="80"/>
        <v>6605</v>
      </c>
      <c r="BI56" s="27">
        <f t="shared" si="81"/>
        <v>1.3702354260089686</v>
      </c>
      <c r="BJ56" s="20">
        <v>22404.959999999999</v>
      </c>
      <c r="BK56" s="20">
        <f t="shared" si="82"/>
        <v>4651.9599999999991</v>
      </c>
      <c r="BL56" s="27">
        <f t="shared" si="83"/>
        <v>1.2620379654142961</v>
      </c>
      <c r="BM56" s="20">
        <v>19122</v>
      </c>
      <c r="BN56" s="20">
        <f t="shared" si="84"/>
        <v>1019</v>
      </c>
      <c r="BO56" s="27">
        <f t="shared" si="85"/>
        <v>1.0562890128707949</v>
      </c>
      <c r="BP56" s="47">
        <f t="shared" si="86"/>
        <v>245157.96</v>
      </c>
      <c r="BQ56" s="25">
        <f t="shared" si="90"/>
        <v>21962.959999999992</v>
      </c>
      <c r="BR56" s="42">
        <f t="shared" si="91"/>
        <v>1.0984025627814242</v>
      </c>
      <c r="BS56" s="42">
        <f>BP56*51/100</f>
        <v>125030.55959999999</v>
      </c>
      <c r="BT56" s="49">
        <f t="shared" si="87"/>
        <v>125030.55959999999</v>
      </c>
      <c r="BU56" s="114">
        <f t="shared" si="92"/>
        <v>17896.959599999987</v>
      </c>
      <c r="BV56" s="31">
        <f t="shared" si="93"/>
        <v>1.1670527229552632</v>
      </c>
    </row>
    <row r="57" spans="1:74" x14ac:dyDescent="0.2">
      <c r="A57" s="19">
        <v>11</v>
      </c>
      <c r="B57" s="19" t="s">
        <v>53</v>
      </c>
      <c r="C57" s="4">
        <v>1012001674</v>
      </c>
      <c r="D57" s="4">
        <v>101201001</v>
      </c>
      <c r="E57" s="4">
        <v>86618101</v>
      </c>
      <c r="F57" s="20">
        <v>121393</v>
      </c>
      <c r="G57" s="20">
        <v>117445</v>
      </c>
      <c r="H57" s="20">
        <v>135851</v>
      </c>
      <c r="I57" s="21">
        <f t="shared" si="50"/>
        <v>374689</v>
      </c>
      <c r="J57" s="28">
        <v>4633</v>
      </c>
      <c r="K57" s="20">
        <v>240829</v>
      </c>
      <c r="L57" s="20">
        <v>274137</v>
      </c>
      <c r="M57" s="21">
        <f t="shared" si="51"/>
        <v>894288</v>
      </c>
      <c r="N57" s="20">
        <v>44271</v>
      </c>
      <c r="O57" s="20">
        <v>36026</v>
      </c>
      <c r="P57" s="20">
        <v>111478</v>
      </c>
      <c r="Q57" s="21">
        <f t="shared" si="52"/>
        <v>1086063</v>
      </c>
      <c r="R57" s="20">
        <v>145200</v>
      </c>
      <c r="S57" s="20">
        <v>122633</v>
      </c>
      <c r="T57" s="20">
        <v>123379.19</v>
      </c>
      <c r="U57" s="21">
        <f t="shared" si="53"/>
        <v>1477275.19</v>
      </c>
      <c r="V57" s="28">
        <f t="shared" si="54"/>
        <v>590910.07599999988</v>
      </c>
      <c r="W57" s="20">
        <v>117895</v>
      </c>
      <c r="X57" s="20">
        <f t="shared" si="55"/>
        <v>-3498</v>
      </c>
      <c r="Y57" s="22">
        <f t="shared" si="56"/>
        <v>0.97118449992997946</v>
      </c>
      <c r="Z57" s="20">
        <v>119903</v>
      </c>
      <c r="AA57" s="20">
        <f t="shared" si="57"/>
        <v>2458</v>
      </c>
      <c r="AB57" s="22">
        <f t="shared" si="58"/>
        <v>1.0209289454638342</v>
      </c>
      <c r="AC57" s="20">
        <v>111599</v>
      </c>
      <c r="AD57" s="20">
        <f t="shared" si="59"/>
        <v>-24252</v>
      </c>
      <c r="AE57" s="22">
        <f t="shared" si="60"/>
        <v>0.82148088714841994</v>
      </c>
      <c r="AF57" s="23">
        <f t="shared" si="61"/>
        <v>349397</v>
      </c>
      <c r="AG57" s="23">
        <f t="shared" si="62"/>
        <v>-25292</v>
      </c>
      <c r="AH57" s="24">
        <f t="shared" si="63"/>
        <v>0.93249868557657145</v>
      </c>
      <c r="AI57" s="20">
        <v>119903</v>
      </c>
      <c r="AJ57" s="20">
        <f t="shared" si="64"/>
        <v>115270</v>
      </c>
      <c r="AK57" s="22">
        <f t="shared" si="65"/>
        <v>25.880207209151738</v>
      </c>
      <c r="AL57" s="20">
        <v>122922</v>
      </c>
      <c r="AM57" s="20">
        <f t="shared" si="66"/>
        <v>-117907</v>
      </c>
      <c r="AN57" s="22">
        <f t="shared" si="67"/>
        <v>0.51041195204896417</v>
      </c>
      <c r="AO57" s="20">
        <v>303231</v>
      </c>
      <c r="AP57" s="20">
        <f t="shared" si="68"/>
        <v>29094</v>
      </c>
      <c r="AQ57" s="22">
        <f t="shared" si="69"/>
        <v>1.1061294170433031</v>
      </c>
      <c r="AR57" s="25">
        <f t="shared" si="70"/>
        <v>895453</v>
      </c>
      <c r="AS57" s="25">
        <f t="shared" si="88"/>
        <v>1165</v>
      </c>
      <c r="AT57" s="26">
        <f t="shared" si="89"/>
        <v>1.001302712325336</v>
      </c>
      <c r="AU57" s="20">
        <v>42044</v>
      </c>
      <c r="AV57" s="20">
        <f t="shared" si="71"/>
        <v>-2227</v>
      </c>
      <c r="AW57" s="22">
        <f t="shared" si="72"/>
        <v>0.94969618937905176</v>
      </c>
      <c r="AX57" s="20">
        <v>36673</v>
      </c>
      <c r="AY57" s="20">
        <f t="shared" si="73"/>
        <v>647</v>
      </c>
      <c r="AZ57" s="22">
        <f t="shared" si="74"/>
        <v>1.017959251651585</v>
      </c>
      <c r="BA57" s="20">
        <v>113430</v>
      </c>
      <c r="BB57" s="20">
        <f t="shared" si="75"/>
        <v>1952</v>
      </c>
      <c r="BC57" s="27">
        <f t="shared" si="76"/>
        <v>1.0175101813810796</v>
      </c>
      <c r="BD57" s="25">
        <f t="shared" si="77"/>
        <v>1087600</v>
      </c>
      <c r="BE57" s="25">
        <f t="shared" si="78"/>
        <v>1537</v>
      </c>
      <c r="BF57" s="26">
        <f t="shared" si="79"/>
        <v>1.0014152033537649</v>
      </c>
      <c r="BG57" s="20">
        <v>117910</v>
      </c>
      <c r="BH57" s="20">
        <f t="shared" si="80"/>
        <v>-27290</v>
      </c>
      <c r="BI57" s="27">
        <f t="shared" si="81"/>
        <v>0.81205234159779616</v>
      </c>
      <c r="BJ57" s="20">
        <v>123107</v>
      </c>
      <c r="BK57" s="20">
        <f t="shared" si="82"/>
        <v>474</v>
      </c>
      <c r="BL57" s="27">
        <f t="shared" si="83"/>
        <v>1.0038651912617322</v>
      </c>
      <c r="BM57" s="20">
        <v>86403.86</v>
      </c>
      <c r="BN57" s="20">
        <f t="shared" si="84"/>
        <v>-36975.33</v>
      </c>
      <c r="BO57" s="27">
        <f t="shared" si="85"/>
        <v>0.70031145446813192</v>
      </c>
      <c r="BP57" s="47">
        <f t="shared" si="86"/>
        <v>1415020.86</v>
      </c>
      <c r="BQ57" s="25">
        <f t="shared" si="90"/>
        <v>-62254.329999999842</v>
      </c>
      <c r="BR57" s="42">
        <f t="shared" si="91"/>
        <v>0.95785867763744148</v>
      </c>
      <c r="BS57" s="62">
        <f>BP57*43/100</f>
        <v>608458.96980000008</v>
      </c>
      <c r="BT57" s="49">
        <f t="shared" si="87"/>
        <v>608458.96980000008</v>
      </c>
      <c r="BU57" s="114">
        <f t="shared" si="92"/>
        <v>17548.893800000194</v>
      </c>
      <c r="BV57" s="31">
        <f t="shared" si="93"/>
        <v>1.0296980784602499</v>
      </c>
    </row>
    <row r="58" spans="1:74" x14ac:dyDescent="0.2">
      <c r="A58" s="19">
        <v>86</v>
      </c>
      <c r="B58" s="19" t="s">
        <v>157</v>
      </c>
      <c r="C58" s="4" t="s">
        <v>158</v>
      </c>
      <c r="D58" s="4" t="s">
        <v>159</v>
      </c>
      <c r="E58" s="4">
        <v>86618450</v>
      </c>
      <c r="F58" s="20">
        <v>10170</v>
      </c>
      <c r="G58" s="20">
        <v>11206</v>
      </c>
      <c r="H58" s="20">
        <v>8706</v>
      </c>
      <c r="I58" s="21">
        <f t="shared" si="50"/>
        <v>30082</v>
      </c>
      <c r="J58" s="28">
        <v>11689</v>
      </c>
      <c r="K58" s="20">
        <v>9329</v>
      </c>
      <c r="L58" s="20">
        <v>15422</v>
      </c>
      <c r="M58" s="21">
        <f t="shared" si="51"/>
        <v>66522</v>
      </c>
      <c r="N58" s="20">
        <v>12441</v>
      </c>
      <c r="O58" s="20">
        <v>13363</v>
      </c>
      <c r="P58" s="20">
        <v>7072</v>
      </c>
      <c r="Q58" s="21">
        <f t="shared" si="52"/>
        <v>99398</v>
      </c>
      <c r="R58" s="20">
        <v>12261</v>
      </c>
      <c r="S58" s="20">
        <v>9527</v>
      </c>
      <c r="T58" s="20">
        <v>9586</v>
      </c>
      <c r="U58" s="21">
        <f t="shared" si="53"/>
        <v>130772</v>
      </c>
      <c r="V58" s="28">
        <f t="shared" si="54"/>
        <v>62770.559999999998</v>
      </c>
      <c r="W58" s="20">
        <v>21158</v>
      </c>
      <c r="X58" s="20">
        <f t="shared" si="55"/>
        <v>10988</v>
      </c>
      <c r="Y58" s="22">
        <f t="shared" si="56"/>
        <v>2.0804326450344148</v>
      </c>
      <c r="Z58" s="20">
        <v>566</v>
      </c>
      <c r="AA58" s="20">
        <f t="shared" si="57"/>
        <v>-10640</v>
      </c>
      <c r="AB58" s="22">
        <f t="shared" si="58"/>
        <v>5.0508656077101553E-2</v>
      </c>
      <c r="AC58" s="20">
        <v>9090</v>
      </c>
      <c r="AD58" s="20">
        <f t="shared" si="59"/>
        <v>384</v>
      </c>
      <c r="AE58" s="22">
        <f t="shared" si="60"/>
        <v>1.0441075120606478</v>
      </c>
      <c r="AF58" s="23">
        <f t="shared" si="61"/>
        <v>30814</v>
      </c>
      <c r="AG58" s="23">
        <f t="shared" si="62"/>
        <v>732</v>
      </c>
      <c r="AH58" s="24">
        <f t="shared" si="63"/>
        <v>1.0243334884648627</v>
      </c>
      <c r="AI58" s="20">
        <v>12313</v>
      </c>
      <c r="AJ58" s="20">
        <f t="shared" si="64"/>
        <v>624</v>
      </c>
      <c r="AK58" s="22">
        <f t="shared" si="65"/>
        <v>1.0533835229703139</v>
      </c>
      <c r="AL58" s="20">
        <v>10619</v>
      </c>
      <c r="AM58" s="20">
        <f t="shared" si="66"/>
        <v>1290</v>
      </c>
      <c r="AN58" s="22">
        <f t="shared" si="67"/>
        <v>1.138278486440133</v>
      </c>
      <c r="AO58" s="20">
        <v>12800</v>
      </c>
      <c r="AP58" s="20">
        <f t="shared" si="68"/>
        <v>-2622</v>
      </c>
      <c r="AQ58" s="22">
        <f t="shared" si="69"/>
        <v>0.82998314096744907</v>
      </c>
      <c r="AR58" s="25">
        <f t="shared" si="70"/>
        <v>66546</v>
      </c>
      <c r="AS58" s="25">
        <f t="shared" si="88"/>
        <v>24</v>
      </c>
      <c r="AT58" s="26">
        <f t="shared" si="89"/>
        <v>1.0003607828988905</v>
      </c>
      <c r="AU58" s="20">
        <v>12165</v>
      </c>
      <c r="AV58" s="20">
        <f t="shared" si="71"/>
        <v>-276</v>
      </c>
      <c r="AW58" s="22">
        <f t="shared" si="72"/>
        <v>0.97781528816011576</v>
      </c>
      <c r="AX58" s="20">
        <v>13418</v>
      </c>
      <c r="AY58" s="20">
        <f t="shared" si="73"/>
        <v>55</v>
      </c>
      <c r="AZ58" s="22">
        <f t="shared" si="74"/>
        <v>1.0041158422509915</v>
      </c>
      <c r="BA58" s="20">
        <v>11426</v>
      </c>
      <c r="BB58" s="20">
        <f t="shared" si="75"/>
        <v>4354</v>
      </c>
      <c r="BC58" s="27">
        <f t="shared" si="76"/>
        <v>1.6156674208144797</v>
      </c>
      <c r="BD58" s="25">
        <f t="shared" si="77"/>
        <v>103555</v>
      </c>
      <c r="BE58" s="25">
        <f t="shared" si="78"/>
        <v>4157</v>
      </c>
      <c r="BF58" s="26">
        <f t="shared" si="79"/>
        <v>1.0418217670375662</v>
      </c>
      <c r="BG58" s="20">
        <v>11788.31</v>
      </c>
      <c r="BH58" s="20">
        <f t="shared" si="80"/>
        <v>-472.69000000000051</v>
      </c>
      <c r="BI58" s="27">
        <f t="shared" si="81"/>
        <v>0.96144767963461375</v>
      </c>
      <c r="BJ58" s="20">
        <v>17099</v>
      </c>
      <c r="BK58" s="20">
        <f t="shared" si="82"/>
        <v>7572</v>
      </c>
      <c r="BL58" s="27">
        <f t="shared" si="83"/>
        <v>1.794793744095728</v>
      </c>
      <c r="BM58" s="20">
        <v>22645</v>
      </c>
      <c r="BN58" s="20">
        <f t="shared" si="84"/>
        <v>13059</v>
      </c>
      <c r="BO58" s="27">
        <f t="shared" si="85"/>
        <v>2.3622991863133738</v>
      </c>
      <c r="BP58" s="47">
        <f t="shared" si="86"/>
        <v>155087.31</v>
      </c>
      <c r="BQ58" s="25">
        <f t="shared" si="90"/>
        <v>24315.309999999998</v>
      </c>
      <c r="BR58" s="42">
        <f t="shared" si="91"/>
        <v>1.1859366683999633</v>
      </c>
      <c r="BS58" s="42">
        <f>BP58*51/100</f>
        <v>79094.528099999996</v>
      </c>
      <c r="BT58" s="49">
        <f t="shared" si="87"/>
        <v>79094.528099999996</v>
      </c>
      <c r="BU58" s="114">
        <f t="shared" si="92"/>
        <v>16323.968099999998</v>
      </c>
      <c r="BV58" s="31">
        <f t="shared" si="93"/>
        <v>1.260057710174961</v>
      </c>
    </row>
    <row r="59" spans="1:74" x14ac:dyDescent="0.2">
      <c r="A59" s="19">
        <v>49</v>
      </c>
      <c r="B59" s="19" t="s">
        <v>104</v>
      </c>
      <c r="C59" s="4" t="s">
        <v>105</v>
      </c>
      <c r="D59" s="4" t="s">
        <v>80</v>
      </c>
      <c r="E59" s="4">
        <v>86618101</v>
      </c>
      <c r="F59" s="20">
        <v>39586</v>
      </c>
      <c r="G59" s="20">
        <v>28228</v>
      </c>
      <c r="H59" s="20">
        <v>58591</v>
      </c>
      <c r="I59" s="21">
        <f t="shared" si="50"/>
        <v>126405</v>
      </c>
      <c r="J59" s="28">
        <v>45812</v>
      </c>
      <c r="K59" s="20">
        <v>36887</v>
      </c>
      <c r="L59" s="20">
        <v>33319</v>
      </c>
      <c r="M59" s="21">
        <f t="shared" si="51"/>
        <v>242423</v>
      </c>
      <c r="N59" s="20">
        <v>52758</v>
      </c>
      <c r="O59" s="20">
        <v>33973</v>
      </c>
      <c r="P59" s="20">
        <v>36314</v>
      </c>
      <c r="Q59" s="21">
        <f t="shared" si="52"/>
        <v>365468</v>
      </c>
      <c r="R59" s="20">
        <v>32152</v>
      </c>
      <c r="S59" s="20">
        <v>28692</v>
      </c>
      <c r="T59" s="20">
        <v>96685</v>
      </c>
      <c r="U59" s="21">
        <f t="shared" si="53"/>
        <v>522997</v>
      </c>
      <c r="V59" s="28">
        <f t="shared" si="54"/>
        <v>209198.8</v>
      </c>
      <c r="W59" s="20">
        <v>28050</v>
      </c>
      <c r="X59" s="20">
        <f t="shared" si="55"/>
        <v>-11536</v>
      </c>
      <c r="Y59" s="22">
        <f t="shared" si="56"/>
        <v>0.70858384277269737</v>
      </c>
      <c r="Z59" s="20">
        <v>33611</v>
      </c>
      <c r="AA59" s="20">
        <f t="shared" si="57"/>
        <v>5383</v>
      </c>
      <c r="AB59" s="22">
        <f t="shared" si="58"/>
        <v>1.1906971801048605</v>
      </c>
      <c r="AC59" s="20">
        <v>35937</v>
      </c>
      <c r="AD59" s="20">
        <f t="shared" si="59"/>
        <v>-22654</v>
      </c>
      <c r="AE59" s="22">
        <f t="shared" si="60"/>
        <v>0.61335358672833706</v>
      </c>
      <c r="AF59" s="23">
        <f t="shared" si="61"/>
        <v>97598</v>
      </c>
      <c r="AG59" s="23">
        <f t="shared" si="62"/>
        <v>-28807</v>
      </c>
      <c r="AH59" s="24">
        <f t="shared" si="63"/>
        <v>0.77210553380008706</v>
      </c>
      <c r="AI59" s="20">
        <v>41596</v>
      </c>
      <c r="AJ59" s="20">
        <f t="shared" si="64"/>
        <v>-4216</v>
      </c>
      <c r="AK59" s="22">
        <f t="shared" si="65"/>
        <v>0.90797171046887282</v>
      </c>
      <c r="AL59" s="20">
        <v>28818</v>
      </c>
      <c r="AM59" s="20">
        <f t="shared" si="66"/>
        <v>-8069</v>
      </c>
      <c r="AN59" s="22">
        <f t="shared" si="67"/>
        <v>0.78125084718193405</v>
      </c>
      <c r="AO59" s="20">
        <v>42625</v>
      </c>
      <c r="AP59" s="20">
        <f t="shared" si="68"/>
        <v>9306</v>
      </c>
      <c r="AQ59" s="22">
        <f t="shared" si="69"/>
        <v>1.2793000990425882</v>
      </c>
      <c r="AR59" s="25">
        <f t="shared" si="70"/>
        <v>210637</v>
      </c>
      <c r="AS59" s="25">
        <f t="shared" si="88"/>
        <v>-31786</v>
      </c>
      <c r="AT59" s="26">
        <f t="shared" si="89"/>
        <v>0.86888207802064987</v>
      </c>
      <c r="AU59" s="20">
        <v>42415</v>
      </c>
      <c r="AV59" s="20">
        <f t="shared" si="71"/>
        <v>-10343</v>
      </c>
      <c r="AW59" s="22">
        <f t="shared" si="72"/>
        <v>0.80395390272565304</v>
      </c>
      <c r="AX59" s="20">
        <v>32099</v>
      </c>
      <c r="AY59" s="20">
        <f t="shared" si="73"/>
        <v>-1874</v>
      </c>
      <c r="AZ59" s="22">
        <f t="shared" si="74"/>
        <v>0.94483854825891145</v>
      </c>
      <c r="BA59" s="20">
        <v>49122</v>
      </c>
      <c r="BB59" s="20">
        <f t="shared" si="75"/>
        <v>12808</v>
      </c>
      <c r="BC59" s="27">
        <f t="shared" si="76"/>
        <v>1.3527014374621358</v>
      </c>
      <c r="BD59" s="25">
        <f t="shared" si="77"/>
        <v>334273</v>
      </c>
      <c r="BE59" s="25">
        <f t="shared" si="78"/>
        <v>-31195</v>
      </c>
      <c r="BF59" s="26">
        <f t="shared" si="79"/>
        <v>0.91464368973480581</v>
      </c>
      <c r="BG59" s="20">
        <v>38045</v>
      </c>
      <c r="BH59" s="20">
        <f t="shared" si="80"/>
        <v>5893</v>
      </c>
      <c r="BI59" s="27">
        <f t="shared" si="81"/>
        <v>1.1832856431948247</v>
      </c>
      <c r="BJ59" s="20">
        <v>38707</v>
      </c>
      <c r="BK59" s="20">
        <f t="shared" si="82"/>
        <v>10015</v>
      </c>
      <c r="BL59" s="27">
        <f t="shared" si="83"/>
        <v>1.3490520005576467</v>
      </c>
      <c r="BM59" s="20">
        <v>113025</v>
      </c>
      <c r="BN59" s="20">
        <f t="shared" si="84"/>
        <v>16340</v>
      </c>
      <c r="BO59" s="27">
        <f t="shared" si="85"/>
        <v>1.1690024305735118</v>
      </c>
      <c r="BP59" s="47">
        <f t="shared" si="86"/>
        <v>524050</v>
      </c>
      <c r="BQ59" s="25">
        <f t="shared" si="90"/>
        <v>1053</v>
      </c>
      <c r="BR59" s="42">
        <f t="shared" si="91"/>
        <v>1.0020133958703397</v>
      </c>
      <c r="BS59" s="62">
        <f>BP59*43/100</f>
        <v>225341.5</v>
      </c>
      <c r="BT59" s="49">
        <f t="shared" si="87"/>
        <v>225341.5</v>
      </c>
      <c r="BU59" s="114">
        <f t="shared" si="92"/>
        <v>16142.700000000012</v>
      </c>
      <c r="BV59" s="31">
        <f t="shared" si="93"/>
        <v>1.0771644005606151</v>
      </c>
    </row>
    <row r="60" spans="1:74" x14ac:dyDescent="0.2">
      <c r="A60" s="19">
        <v>70</v>
      </c>
      <c r="B60" s="19" t="s">
        <v>133</v>
      </c>
      <c r="C60" s="4">
        <v>1012007740</v>
      </c>
      <c r="D60" s="4">
        <v>101201001</v>
      </c>
      <c r="E60" s="4">
        <v>86618422</v>
      </c>
      <c r="F60" s="20">
        <v>1033</v>
      </c>
      <c r="G60" s="20">
        <v>62078</v>
      </c>
      <c r="H60" s="20">
        <v>29898</v>
      </c>
      <c r="I60" s="21">
        <f t="shared" si="50"/>
        <v>93009</v>
      </c>
      <c r="J60" s="28">
        <v>31320</v>
      </c>
      <c r="K60" s="20">
        <v>32319</v>
      </c>
      <c r="L60" s="20">
        <v>36714</v>
      </c>
      <c r="M60" s="21">
        <f t="shared" si="51"/>
        <v>193362</v>
      </c>
      <c r="N60" s="20">
        <v>24130</v>
      </c>
      <c r="O60" s="20">
        <v>10458</v>
      </c>
      <c r="P60" s="20">
        <v>52811</v>
      </c>
      <c r="Q60" s="21">
        <f t="shared" si="52"/>
        <v>280761</v>
      </c>
      <c r="R60" s="20">
        <v>37338</v>
      </c>
      <c r="S60" s="20">
        <v>32269</v>
      </c>
      <c r="T60" s="20">
        <v>45224</v>
      </c>
      <c r="U60" s="21">
        <f t="shared" si="53"/>
        <v>395592</v>
      </c>
      <c r="V60" s="28">
        <f t="shared" si="54"/>
        <v>189884.16</v>
      </c>
      <c r="W60" s="20">
        <v>0</v>
      </c>
      <c r="X60" s="20">
        <f t="shared" si="55"/>
        <v>-1033</v>
      </c>
      <c r="Y60" s="22">
        <f t="shared" si="56"/>
        <v>0</v>
      </c>
      <c r="Z60" s="20">
        <v>43173</v>
      </c>
      <c r="AA60" s="20">
        <f t="shared" si="57"/>
        <v>-18905</v>
      </c>
      <c r="AB60" s="22">
        <f t="shared" si="58"/>
        <v>0.69546377138438742</v>
      </c>
      <c r="AC60" s="20">
        <v>43648</v>
      </c>
      <c r="AD60" s="20">
        <f t="shared" si="59"/>
        <v>13750</v>
      </c>
      <c r="AE60" s="22">
        <f t="shared" si="60"/>
        <v>1.4598969830757911</v>
      </c>
      <c r="AF60" s="23">
        <f t="shared" si="61"/>
        <v>86821</v>
      </c>
      <c r="AG60" s="23">
        <f t="shared" si="62"/>
        <v>-6188</v>
      </c>
      <c r="AH60" s="24">
        <f t="shared" si="63"/>
        <v>0.93346880409422739</v>
      </c>
      <c r="AI60" s="20">
        <v>42099</v>
      </c>
      <c r="AJ60" s="20">
        <f t="shared" si="64"/>
        <v>10779</v>
      </c>
      <c r="AK60" s="22">
        <f t="shared" si="65"/>
        <v>1.3441570881226053</v>
      </c>
      <c r="AL60" s="20">
        <v>33290</v>
      </c>
      <c r="AM60" s="20">
        <f t="shared" si="66"/>
        <v>971</v>
      </c>
      <c r="AN60" s="22">
        <f t="shared" si="67"/>
        <v>1.0300442464185153</v>
      </c>
      <c r="AO60" s="20">
        <v>41897</v>
      </c>
      <c r="AP60" s="20">
        <f t="shared" si="68"/>
        <v>5183</v>
      </c>
      <c r="AQ60" s="22">
        <f t="shared" si="69"/>
        <v>1.1411723048428393</v>
      </c>
      <c r="AR60" s="25">
        <f t="shared" si="70"/>
        <v>204107</v>
      </c>
      <c r="AS60" s="25">
        <f t="shared" si="88"/>
        <v>10745</v>
      </c>
      <c r="AT60" s="26">
        <f t="shared" si="89"/>
        <v>1.0555693466141227</v>
      </c>
      <c r="AU60" s="20">
        <v>22908.31</v>
      </c>
      <c r="AV60" s="20">
        <f t="shared" si="71"/>
        <v>-1221.6899999999987</v>
      </c>
      <c r="AW60" s="22">
        <f t="shared" si="72"/>
        <v>0.94937049316203903</v>
      </c>
      <c r="AX60" s="20">
        <v>42930</v>
      </c>
      <c r="AY60" s="20">
        <f t="shared" si="73"/>
        <v>32472</v>
      </c>
      <c r="AZ60" s="22">
        <f t="shared" si="74"/>
        <v>4.1049913941480209</v>
      </c>
      <c r="BA60" s="20">
        <v>22741</v>
      </c>
      <c r="BB60" s="20">
        <f t="shared" si="75"/>
        <v>-30070</v>
      </c>
      <c r="BC60" s="27">
        <f t="shared" si="76"/>
        <v>0.43061104694097818</v>
      </c>
      <c r="BD60" s="25">
        <f t="shared" si="77"/>
        <v>292686.31</v>
      </c>
      <c r="BE60" s="25">
        <f t="shared" si="78"/>
        <v>11925.309999999998</v>
      </c>
      <c r="BF60" s="26">
        <f t="shared" si="79"/>
        <v>1.0424749520054424</v>
      </c>
      <c r="BG60" s="20">
        <v>34337.19</v>
      </c>
      <c r="BH60" s="20">
        <f t="shared" si="80"/>
        <v>-3000.8099999999977</v>
      </c>
      <c r="BI60" s="27">
        <f t="shared" si="81"/>
        <v>0.91963120681343413</v>
      </c>
      <c r="BJ60" s="20">
        <v>28861</v>
      </c>
      <c r="BK60" s="20">
        <f t="shared" si="82"/>
        <v>-3408</v>
      </c>
      <c r="BL60" s="27">
        <f t="shared" si="83"/>
        <v>0.89438780253494066</v>
      </c>
      <c r="BM60" s="20">
        <v>46102</v>
      </c>
      <c r="BN60" s="20">
        <f t="shared" si="84"/>
        <v>878</v>
      </c>
      <c r="BO60" s="27">
        <f t="shared" si="85"/>
        <v>1.0194144701928181</v>
      </c>
      <c r="BP60" s="47">
        <f t="shared" si="86"/>
        <v>401986.5</v>
      </c>
      <c r="BQ60" s="25">
        <f t="shared" si="90"/>
        <v>6394.5</v>
      </c>
      <c r="BR60" s="42">
        <f t="shared" si="91"/>
        <v>1.0161643814839532</v>
      </c>
      <c r="BS60" s="42">
        <f>BP60*51/100</f>
        <v>205013.11499999999</v>
      </c>
      <c r="BT60" s="49">
        <f t="shared" si="87"/>
        <v>205013.11499999999</v>
      </c>
      <c r="BU60" s="114">
        <f t="shared" si="92"/>
        <v>15128.954999999987</v>
      </c>
      <c r="BV60" s="31">
        <f t="shared" si="93"/>
        <v>1.0796746553267003</v>
      </c>
    </row>
    <row r="61" spans="1:74" x14ac:dyDescent="0.2">
      <c r="A61" s="19">
        <v>23</v>
      </c>
      <c r="B61" s="19" t="s">
        <v>66</v>
      </c>
      <c r="C61" s="4">
        <v>1012004058</v>
      </c>
      <c r="D61" s="4">
        <v>101201001</v>
      </c>
      <c r="E61" s="4">
        <v>86618101</v>
      </c>
      <c r="F61" s="20">
        <v>28591</v>
      </c>
      <c r="G61" s="20"/>
      <c r="H61" s="20">
        <v>67802</v>
      </c>
      <c r="I61" s="21">
        <f t="shared" si="50"/>
        <v>96393</v>
      </c>
      <c r="J61" s="28">
        <v>30455</v>
      </c>
      <c r="K61" s="20">
        <v>36634</v>
      </c>
      <c r="L61" s="20">
        <v>38381</v>
      </c>
      <c r="M61" s="21">
        <f t="shared" si="51"/>
        <v>201863</v>
      </c>
      <c r="N61" s="20">
        <v>32825</v>
      </c>
      <c r="O61" s="20">
        <v>30175</v>
      </c>
      <c r="P61" s="20">
        <v>32846</v>
      </c>
      <c r="Q61" s="21">
        <f t="shared" si="52"/>
        <v>297709</v>
      </c>
      <c r="R61" s="20">
        <v>35602</v>
      </c>
      <c r="S61" s="20">
        <v>35150</v>
      </c>
      <c r="T61" s="20">
        <v>43468</v>
      </c>
      <c r="U61" s="21">
        <f t="shared" si="53"/>
        <v>411929</v>
      </c>
      <c r="V61" s="28">
        <f t="shared" si="54"/>
        <v>164771.6</v>
      </c>
      <c r="W61" s="20">
        <v>31508</v>
      </c>
      <c r="X61" s="20">
        <f t="shared" si="55"/>
        <v>2917</v>
      </c>
      <c r="Y61" s="22">
        <f t="shared" si="56"/>
        <v>1.1020251127977336</v>
      </c>
      <c r="Z61" s="20">
        <v>30307</v>
      </c>
      <c r="AA61" s="20">
        <f t="shared" si="57"/>
        <v>30307</v>
      </c>
      <c r="AB61" s="22" t="e">
        <f t="shared" si="58"/>
        <v>#DIV/0!</v>
      </c>
      <c r="AC61" s="20">
        <v>35138</v>
      </c>
      <c r="AD61" s="20">
        <f t="shared" si="59"/>
        <v>-32664</v>
      </c>
      <c r="AE61" s="22">
        <f t="shared" si="60"/>
        <v>0.51824429957818352</v>
      </c>
      <c r="AF61" s="23">
        <f t="shared" si="61"/>
        <v>96953</v>
      </c>
      <c r="AG61" s="23">
        <f t="shared" si="62"/>
        <v>560</v>
      </c>
      <c r="AH61" s="24">
        <f t="shared" si="63"/>
        <v>1.0058095504860312</v>
      </c>
      <c r="AI61" s="20">
        <v>32260</v>
      </c>
      <c r="AJ61" s="20">
        <f t="shared" si="64"/>
        <v>1805</v>
      </c>
      <c r="AK61" s="22">
        <f t="shared" si="65"/>
        <v>1.0592677721228041</v>
      </c>
      <c r="AL61" s="20">
        <v>32761</v>
      </c>
      <c r="AM61" s="20">
        <f t="shared" si="66"/>
        <v>-3873</v>
      </c>
      <c r="AN61" s="22">
        <f t="shared" si="67"/>
        <v>0.89427853906207344</v>
      </c>
      <c r="AO61" s="20">
        <v>41311</v>
      </c>
      <c r="AP61" s="20">
        <f t="shared" si="68"/>
        <v>2930</v>
      </c>
      <c r="AQ61" s="22">
        <f t="shared" si="69"/>
        <v>1.0763398556577473</v>
      </c>
      <c r="AR61" s="25">
        <f t="shared" si="70"/>
        <v>203285</v>
      </c>
      <c r="AS61" s="25">
        <f t="shared" si="88"/>
        <v>1422</v>
      </c>
      <c r="AT61" s="26">
        <f t="shared" si="89"/>
        <v>1.0070443815855308</v>
      </c>
      <c r="AU61" s="20">
        <v>39167</v>
      </c>
      <c r="AV61" s="20">
        <f t="shared" si="71"/>
        <v>6342</v>
      </c>
      <c r="AW61" s="22">
        <f t="shared" si="72"/>
        <v>1.1932063975628333</v>
      </c>
      <c r="AX61" s="20">
        <v>29664</v>
      </c>
      <c r="AY61" s="20">
        <f t="shared" si="73"/>
        <v>-511</v>
      </c>
      <c r="AZ61" s="22">
        <f t="shared" si="74"/>
        <v>0.98306545153272573</v>
      </c>
      <c r="BA61" s="20">
        <v>34756</v>
      </c>
      <c r="BB61" s="20">
        <f t="shared" si="75"/>
        <v>1910</v>
      </c>
      <c r="BC61" s="27">
        <f t="shared" si="76"/>
        <v>1.0581501552700481</v>
      </c>
      <c r="BD61" s="25">
        <f t="shared" si="77"/>
        <v>306872</v>
      </c>
      <c r="BE61" s="25">
        <f t="shared" si="78"/>
        <v>9163</v>
      </c>
      <c r="BF61" s="26">
        <f t="shared" si="79"/>
        <v>1.0307783775431714</v>
      </c>
      <c r="BG61" s="20">
        <v>33945</v>
      </c>
      <c r="BH61" s="20">
        <f t="shared" si="80"/>
        <v>-1657</v>
      </c>
      <c r="BI61" s="27">
        <f t="shared" si="81"/>
        <v>0.95345767091736422</v>
      </c>
      <c r="BJ61" s="20">
        <v>31535</v>
      </c>
      <c r="BK61" s="20">
        <f t="shared" si="82"/>
        <v>-3615</v>
      </c>
      <c r="BL61" s="27">
        <f t="shared" si="83"/>
        <v>0.89715504978662874</v>
      </c>
      <c r="BM61" s="20">
        <v>45495</v>
      </c>
      <c r="BN61" s="20">
        <f t="shared" si="84"/>
        <v>2027</v>
      </c>
      <c r="BO61" s="27">
        <f t="shared" si="85"/>
        <v>1.0466320051532161</v>
      </c>
      <c r="BP61" s="47">
        <f t="shared" si="86"/>
        <v>417847</v>
      </c>
      <c r="BQ61" s="25">
        <f t="shared" si="90"/>
        <v>5918</v>
      </c>
      <c r="BR61" s="42">
        <f t="shared" si="91"/>
        <v>1.0143665534594555</v>
      </c>
      <c r="BS61" s="62">
        <f>BP61*43/100</f>
        <v>179674.21</v>
      </c>
      <c r="BT61" s="49">
        <f t="shared" si="87"/>
        <v>179674.21</v>
      </c>
      <c r="BU61" s="114">
        <f t="shared" si="92"/>
        <v>14902.609999999986</v>
      </c>
      <c r="BV61" s="31">
        <f t="shared" si="93"/>
        <v>1.0904440449689146</v>
      </c>
    </row>
    <row r="62" spans="1:74" x14ac:dyDescent="0.2">
      <c r="A62" s="19">
        <v>63</v>
      </c>
      <c r="B62" s="19" t="s">
        <v>120</v>
      </c>
      <c r="C62" s="4" t="s">
        <v>121</v>
      </c>
      <c r="D62" s="4" t="s">
        <v>83</v>
      </c>
      <c r="E62" s="4">
        <v>86618411</v>
      </c>
      <c r="F62" s="20"/>
      <c r="G62" s="20">
        <v>33176</v>
      </c>
      <c r="H62" s="20">
        <v>10848</v>
      </c>
      <c r="I62" s="21">
        <f t="shared" si="50"/>
        <v>44024</v>
      </c>
      <c r="J62" s="28">
        <v>12392</v>
      </c>
      <c r="K62" s="20">
        <v>10767</v>
      </c>
      <c r="L62" s="20">
        <v>14471</v>
      </c>
      <c r="M62" s="21">
        <f t="shared" si="51"/>
        <v>81654</v>
      </c>
      <c r="N62" s="20">
        <v>13679</v>
      </c>
      <c r="O62" s="20">
        <v>15215</v>
      </c>
      <c r="P62" s="20">
        <v>14496</v>
      </c>
      <c r="Q62" s="21">
        <f t="shared" si="52"/>
        <v>125044</v>
      </c>
      <c r="R62" s="20">
        <v>16048</v>
      </c>
      <c r="S62" s="20">
        <v>17533</v>
      </c>
      <c r="T62" s="20">
        <v>15256</v>
      </c>
      <c r="U62" s="21">
        <f t="shared" si="53"/>
        <v>173881</v>
      </c>
      <c r="V62" s="28">
        <f t="shared" si="54"/>
        <v>83462.880000000005</v>
      </c>
      <c r="W62" s="20">
        <v>0</v>
      </c>
      <c r="X62" s="20">
        <f t="shared" si="55"/>
        <v>0</v>
      </c>
      <c r="Y62" s="22" t="e">
        <f t="shared" si="56"/>
        <v>#DIV/0!</v>
      </c>
      <c r="Z62" s="20">
        <v>26328</v>
      </c>
      <c r="AA62" s="20">
        <f t="shared" si="57"/>
        <v>-6848</v>
      </c>
      <c r="AB62" s="22">
        <f t="shared" si="58"/>
        <v>0.79358572462020738</v>
      </c>
      <c r="AC62" s="20">
        <v>0</v>
      </c>
      <c r="AD62" s="20">
        <f t="shared" si="59"/>
        <v>-10848</v>
      </c>
      <c r="AE62" s="22">
        <f t="shared" si="60"/>
        <v>0</v>
      </c>
      <c r="AF62" s="23">
        <f t="shared" si="61"/>
        <v>26328</v>
      </c>
      <c r="AG62" s="23">
        <f t="shared" si="62"/>
        <v>-17696</v>
      </c>
      <c r="AH62" s="24">
        <f t="shared" si="63"/>
        <v>0.59803743412683985</v>
      </c>
      <c r="AI62" s="20">
        <v>27888</v>
      </c>
      <c r="AJ62" s="20">
        <f t="shared" si="64"/>
        <v>15496</v>
      </c>
      <c r="AK62" s="22">
        <f t="shared" si="65"/>
        <v>2.2504841833440929</v>
      </c>
      <c r="AL62" s="20">
        <v>14199</v>
      </c>
      <c r="AM62" s="20">
        <f t="shared" si="66"/>
        <v>3432</v>
      </c>
      <c r="AN62" s="22">
        <f t="shared" si="67"/>
        <v>1.3187517414321539</v>
      </c>
      <c r="AO62" s="20">
        <v>15748</v>
      </c>
      <c r="AP62" s="20">
        <f t="shared" si="68"/>
        <v>1277</v>
      </c>
      <c r="AQ62" s="22">
        <f t="shared" si="69"/>
        <v>1.0882454564301016</v>
      </c>
      <c r="AR62" s="25">
        <f t="shared" si="70"/>
        <v>84163</v>
      </c>
      <c r="AS62" s="25">
        <f t="shared" si="88"/>
        <v>2509</v>
      </c>
      <c r="AT62" s="26">
        <f t="shared" si="89"/>
        <v>1.0307272148333211</v>
      </c>
      <c r="AU62" s="20">
        <v>16197</v>
      </c>
      <c r="AV62" s="20">
        <f t="shared" si="71"/>
        <v>2518</v>
      </c>
      <c r="AW62" s="22">
        <f t="shared" si="72"/>
        <v>1.1840777834637035</v>
      </c>
      <c r="AX62" s="20">
        <v>17002</v>
      </c>
      <c r="AY62" s="20">
        <f t="shared" si="73"/>
        <v>1787</v>
      </c>
      <c r="AZ62" s="22">
        <f t="shared" si="74"/>
        <v>1.1174498849819257</v>
      </c>
      <c r="BA62" s="20">
        <v>16646</v>
      </c>
      <c r="BB62" s="20">
        <f t="shared" si="75"/>
        <v>2150</v>
      </c>
      <c r="BC62" s="27">
        <f t="shared" si="76"/>
        <v>1.1483167770419427</v>
      </c>
      <c r="BD62" s="25">
        <f t="shared" si="77"/>
        <v>134008</v>
      </c>
      <c r="BE62" s="25">
        <f t="shared" si="78"/>
        <v>8964</v>
      </c>
      <c r="BF62" s="26">
        <f t="shared" si="79"/>
        <v>1.0716867662582772</v>
      </c>
      <c r="BG62" s="20">
        <v>15059</v>
      </c>
      <c r="BH62" s="20">
        <f t="shared" si="80"/>
        <v>-989</v>
      </c>
      <c r="BI62" s="27">
        <f t="shared" si="81"/>
        <v>0.93837238285144564</v>
      </c>
      <c r="BJ62" s="20">
        <v>16771.689999999999</v>
      </c>
      <c r="BK62" s="20">
        <f t="shared" si="82"/>
        <v>-761.31000000000131</v>
      </c>
      <c r="BL62" s="27">
        <f t="shared" si="83"/>
        <v>0.95657845206182623</v>
      </c>
      <c r="BM62" s="20">
        <v>15665</v>
      </c>
      <c r="BN62" s="20">
        <f t="shared" si="84"/>
        <v>409</v>
      </c>
      <c r="BO62" s="27">
        <f t="shared" si="85"/>
        <v>1.0268091242789723</v>
      </c>
      <c r="BP62" s="47">
        <f t="shared" si="86"/>
        <v>181503.69</v>
      </c>
      <c r="BQ62" s="25">
        <f t="shared" si="90"/>
        <v>7622.6900000000023</v>
      </c>
      <c r="BR62" s="42">
        <f t="shared" si="91"/>
        <v>1.0438385447518705</v>
      </c>
      <c r="BS62" s="42">
        <f>BP62*51/100</f>
        <v>92566.881899999993</v>
      </c>
      <c r="BT62" s="49">
        <f t="shared" si="87"/>
        <v>92566.881899999993</v>
      </c>
      <c r="BU62" s="114">
        <f t="shared" si="92"/>
        <v>9104.0018999999884</v>
      </c>
      <c r="BV62" s="31">
        <f t="shared" si="93"/>
        <v>1.1090784537988623</v>
      </c>
    </row>
    <row r="63" spans="1:74" x14ac:dyDescent="0.2">
      <c r="A63" s="19">
        <v>54</v>
      </c>
      <c r="B63" s="19" t="s">
        <v>111</v>
      </c>
      <c r="C63" s="4">
        <v>1012003431</v>
      </c>
      <c r="D63" s="4">
        <v>101201001</v>
      </c>
      <c r="E63" s="4">
        <v>86618101</v>
      </c>
      <c r="F63" s="20">
        <v>22063</v>
      </c>
      <c r="G63" s="20">
        <v>0</v>
      </c>
      <c r="H63" s="20">
        <v>0</v>
      </c>
      <c r="I63" s="21">
        <f t="shared" si="50"/>
        <v>22063</v>
      </c>
      <c r="J63" s="28">
        <v>0</v>
      </c>
      <c r="K63" s="20">
        <v>0</v>
      </c>
      <c r="L63" s="20">
        <v>0</v>
      </c>
      <c r="M63" s="21">
        <f t="shared" si="51"/>
        <v>22063</v>
      </c>
      <c r="N63" s="20">
        <v>0</v>
      </c>
      <c r="O63" s="20">
        <v>0</v>
      </c>
      <c r="P63" s="20">
        <v>0</v>
      </c>
      <c r="Q63" s="21">
        <f t="shared" si="52"/>
        <v>22063</v>
      </c>
      <c r="R63" s="20">
        <v>0</v>
      </c>
      <c r="S63" s="20">
        <v>0</v>
      </c>
      <c r="T63" s="20">
        <v>341666</v>
      </c>
      <c r="U63" s="21">
        <f t="shared" si="53"/>
        <v>363729</v>
      </c>
      <c r="V63" s="28">
        <f t="shared" si="54"/>
        <v>145491.6</v>
      </c>
      <c r="W63" s="20">
        <v>20578</v>
      </c>
      <c r="X63" s="20">
        <f t="shared" si="55"/>
        <v>-1485</v>
      </c>
      <c r="Y63" s="22">
        <f t="shared" si="56"/>
        <v>0.9326927435072293</v>
      </c>
      <c r="Z63" s="20">
        <v>0</v>
      </c>
      <c r="AA63" s="20">
        <f t="shared" si="57"/>
        <v>0</v>
      </c>
      <c r="AB63" s="22" t="e">
        <f t="shared" si="58"/>
        <v>#DIV/0!</v>
      </c>
      <c r="AC63" s="20">
        <v>0</v>
      </c>
      <c r="AD63" s="20">
        <f t="shared" si="59"/>
        <v>0</v>
      </c>
      <c r="AE63" s="22" t="e">
        <f t="shared" si="60"/>
        <v>#DIV/0!</v>
      </c>
      <c r="AF63" s="23">
        <f t="shared" si="61"/>
        <v>20578</v>
      </c>
      <c r="AG63" s="23">
        <f t="shared" si="62"/>
        <v>-1485</v>
      </c>
      <c r="AH63" s="24">
        <f t="shared" si="63"/>
        <v>0.9326927435072293</v>
      </c>
      <c r="AI63" s="20">
        <v>88605</v>
      </c>
      <c r="AJ63" s="20">
        <f t="shared" si="64"/>
        <v>88605</v>
      </c>
      <c r="AK63" s="22" t="e">
        <f t="shared" si="65"/>
        <v>#DIV/0!</v>
      </c>
      <c r="AL63" s="20">
        <v>0</v>
      </c>
      <c r="AM63" s="20">
        <f t="shared" si="66"/>
        <v>0</v>
      </c>
      <c r="AN63" s="22" t="e">
        <f t="shared" si="67"/>
        <v>#DIV/0!</v>
      </c>
      <c r="AO63" s="20">
        <v>0</v>
      </c>
      <c r="AP63" s="20">
        <f t="shared" si="68"/>
        <v>0</v>
      </c>
      <c r="AQ63" s="22" t="e">
        <f t="shared" si="69"/>
        <v>#DIV/0!</v>
      </c>
      <c r="AR63" s="25">
        <f t="shared" si="70"/>
        <v>109183</v>
      </c>
      <c r="AS63" s="25">
        <f t="shared" si="88"/>
        <v>87120</v>
      </c>
      <c r="AT63" s="26">
        <f t="shared" si="89"/>
        <v>4.9486923809092147</v>
      </c>
      <c r="AU63" s="20">
        <v>91323.34</v>
      </c>
      <c r="AV63" s="20">
        <f t="shared" si="71"/>
        <v>91323.34</v>
      </c>
      <c r="AW63" s="22" t="e">
        <f t="shared" si="72"/>
        <v>#DIV/0!</v>
      </c>
      <c r="AX63" s="20">
        <v>0</v>
      </c>
      <c r="AY63" s="20">
        <f t="shared" si="73"/>
        <v>0</v>
      </c>
      <c r="AZ63" s="22" t="e">
        <f t="shared" si="74"/>
        <v>#DIV/0!</v>
      </c>
      <c r="BA63" s="20">
        <v>0</v>
      </c>
      <c r="BB63" s="20">
        <f t="shared" si="75"/>
        <v>0</v>
      </c>
      <c r="BC63" s="27" t="e">
        <f t="shared" si="76"/>
        <v>#DIV/0!</v>
      </c>
      <c r="BD63" s="25">
        <f t="shared" si="77"/>
        <v>200506.34</v>
      </c>
      <c r="BE63" s="25">
        <f t="shared" si="78"/>
        <v>178443.34</v>
      </c>
      <c r="BF63" s="26">
        <f t="shared" si="79"/>
        <v>9.0879001042469287</v>
      </c>
      <c r="BG63" s="20">
        <v>88995</v>
      </c>
      <c r="BH63" s="20">
        <f t="shared" si="80"/>
        <v>88995</v>
      </c>
      <c r="BI63" s="27" t="e">
        <f t="shared" si="81"/>
        <v>#DIV/0!</v>
      </c>
      <c r="BJ63" s="20">
        <v>0</v>
      </c>
      <c r="BK63" s="20">
        <f t="shared" si="82"/>
        <v>0</v>
      </c>
      <c r="BL63" s="27" t="e">
        <f t="shared" si="83"/>
        <v>#DIV/0!</v>
      </c>
      <c r="BM63" s="20">
        <v>67530</v>
      </c>
      <c r="BN63" s="20">
        <f t="shared" si="84"/>
        <v>-274136</v>
      </c>
      <c r="BO63" s="27">
        <f t="shared" si="85"/>
        <v>0.19764916614471442</v>
      </c>
      <c r="BP63" s="47">
        <f t="shared" si="86"/>
        <v>357031.33999999997</v>
      </c>
      <c r="BQ63" s="25">
        <f t="shared" si="90"/>
        <v>-6697.6600000000326</v>
      </c>
      <c r="BR63" s="42">
        <f t="shared" si="91"/>
        <v>0.98158612593441807</v>
      </c>
      <c r="BS63" s="62">
        <f>BP63*43/100</f>
        <v>153523.4762</v>
      </c>
      <c r="BT63" s="49">
        <f t="shared" si="87"/>
        <v>153523.4762</v>
      </c>
      <c r="BU63" s="114">
        <f t="shared" si="92"/>
        <v>8031.8761999999988</v>
      </c>
      <c r="BV63" s="31">
        <f t="shared" si="93"/>
        <v>1.0552050853794996</v>
      </c>
    </row>
    <row r="64" spans="1:74" x14ac:dyDescent="0.2">
      <c r="A64" s="19">
        <v>10</v>
      </c>
      <c r="B64" s="19" t="s">
        <v>52</v>
      </c>
      <c r="C64" s="4">
        <v>7802312751</v>
      </c>
      <c r="D64" s="4">
        <v>101232001</v>
      </c>
      <c r="E64" s="4">
        <v>86618101</v>
      </c>
      <c r="F64" s="20">
        <v>119274</v>
      </c>
      <c r="G64" s="20">
        <v>123392</v>
      </c>
      <c r="H64" s="20">
        <v>152879</v>
      </c>
      <c r="I64" s="21">
        <f t="shared" si="50"/>
        <v>395545</v>
      </c>
      <c r="J64" s="28">
        <v>104728</v>
      </c>
      <c r="K64" s="20">
        <v>136561</v>
      </c>
      <c r="L64" s="20">
        <v>132644</v>
      </c>
      <c r="M64" s="21">
        <f t="shared" si="51"/>
        <v>769478</v>
      </c>
      <c r="N64" s="20">
        <v>171688</v>
      </c>
      <c r="O64" s="20">
        <v>139567</v>
      </c>
      <c r="P64" s="20">
        <v>114193</v>
      </c>
      <c r="Q64" s="21">
        <f t="shared" si="52"/>
        <v>1194926</v>
      </c>
      <c r="R64" s="20">
        <v>95024</v>
      </c>
      <c r="S64" s="20">
        <v>109483</v>
      </c>
      <c r="T64" s="20">
        <v>113375</v>
      </c>
      <c r="U64" s="21">
        <f t="shared" si="53"/>
        <v>1512808</v>
      </c>
      <c r="V64" s="28">
        <f t="shared" si="54"/>
        <v>605123.19999999995</v>
      </c>
      <c r="W64" s="20">
        <v>131085</v>
      </c>
      <c r="X64" s="20">
        <f t="shared" si="55"/>
        <v>11811</v>
      </c>
      <c r="Y64" s="22">
        <f t="shared" si="56"/>
        <v>1.0990240957794657</v>
      </c>
      <c r="Z64" s="20">
        <v>111096</v>
      </c>
      <c r="AA64" s="20">
        <f t="shared" si="57"/>
        <v>-12296</v>
      </c>
      <c r="AB64" s="22">
        <f t="shared" si="58"/>
        <v>0.9003501037344398</v>
      </c>
      <c r="AC64" s="20">
        <v>122158</v>
      </c>
      <c r="AD64" s="20">
        <f t="shared" si="59"/>
        <v>-30721</v>
      </c>
      <c r="AE64" s="22">
        <f t="shared" si="60"/>
        <v>0.79905022926628244</v>
      </c>
      <c r="AF64" s="23">
        <f t="shared" si="61"/>
        <v>364339</v>
      </c>
      <c r="AG64" s="23">
        <f t="shared" si="62"/>
        <v>-31206</v>
      </c>
      <c r="AH64" s="24">
        <f t="shared" si="63"/>
        <v>0.92110632165745998</v>
      </c>
      <c r="AI64" s="20">
        <v>112506</v>
      </c>
      <c r="AJ64" s="20">
        <f t="shared" si="64"/>
        <v>7778</v>
      </c>
      <c r="AK64" s="22">
        <f t="shared" si="65"/>
        <v>1.0742685814681843</v>
      </c>
      <c r="AL64" s="20">
        <v>166233</v>
      </c>
      <c r="AM64" s="20">
        <f t="shared" si="66"/>
        <v>29672</v>
      </c>
      <c r="AN64" s="22">
        <f t="shared" si="67"/>
        <v>1.2172801898052885</v>
      </c>
      <c r="AO64" s="20">
        <v>116007</v>
      </c>
      <c r="AP64" s="20">
        <f t="shared" si="68"/>
        <v>-16637</v>
      </c>
      <c r="AQ64" s="22">
        <f t="shared" si="69"/>
        <v>0.874574047827267</v>
      </c>
      <c r="AR64" s="25">
        <f t="shared" si="70"/>
        <v>759085</v>
      </c>
      <c r="AS64" s="25">
        <f t="shared" si="88"/>
        <v>-10393</v>
      </c>
      <c r="AT64" s="26">
        <f t="shared" si="89"/>
        <v>0.98649344100806002</v>
      </c>
      <c r="AU64" s="20">
        <v>116251</v>
      </c>
      <c r="AV64" s="20">
        <f t="shared" si="71"/>
        <v>-55437</v>
      </c>
      <c r="AW64" s="22">
        <f t="shared" si="72"/>
        <v>0.67710614603233776</v>
      </c>
      <c r="AX64" s="20">
        <v>105169</v>
      </c>
      <c r="AY64" s="20">
        <f t="shared" si="73"/>
        <v>-34398</v>
      </c>
      <c r="AZ64" s="22">
        <f t="shared" si="74"/>
        <v>0.75353772739974345</v>
      </c>
      <c r="BA64" s="20">
        <v>115232</v>
      </c>
      <c r="BB64" s="20">
        <f t="shared" si="75"/>
        <v>1039</v>
      </c>
      <c r="BC64" s="27">
        <f t="shared" si="76"/>
        <v>1.0090986312646135</v>
      </c>
      <c r="BD64" s="25">
        <f t="shared" si="77"/>
        <v>1095737</v>
      </c>
      <c r="BE64" s="25">
        <f t="shared" si="78"/>
        <v>-99189</v>
      </c>
      <c r="BF64" s="26">
        <f t="shared" si="79"/>
        <v>0.91699151244512211</v>
      </c>
      <c r="BG64" s="20">
        <v>94441</v>
      </c>
      <c r="BH64" s="20">
        <f t="shared" si="80"/>
        <v>-583</v>
      </c>
      <c r="BI64" s="27">
        <f t="shared" si="81"/>
        <v>0.99386470786327663</v>
      </c>
      <c r="BJ64" s="20">
        <v>110378</v>
      </c>
      <c r="BK64" s="20">
        <f t="shared" si="82"/>
        <v>895</v>
      </c>
      <c r="BL64" s="27">
        <f t="shared" si="83"/>
        <v>1.008174785126458</v>
      </c>
      <c r="BM64" s="20">
        <v>117358</v>
      </c>
      <c r="BN64" s="20">
        <f t="shared" si="84"/>
        <v>3983</v>
      </c>
      <c r="BO64" s="27">
        <f t="shared" si="85"/>
        <v>1.0351312017640573</v>
      </c>
      <c r="BP64" s="47">
        <f t="shared" si="86"/>
        <v>1417914</v>
      </c>
      <c r="BQ64" s="25">
        <f t="shared" si="90"/>
        <v>-94894</v>
      </c>
      <c r="BR64" s="42">
        <f t="shared" si="91"/>
        <v>0.93727293879990059</v>
      </c>
      <c r="BS64" s="62">
        <f>BP64*43/100</f>
        <v>609703.02</v>
      </c>
      <c r="BT64" s="49">
        <f t="shared" si="87"/>
        <v>609703.02</v>
      </c>
      <c r="BU64" s="114">
        <f t="shared" si="92"/>
        <v>4579.8200000000652</v>
      </c>
      <c r="BV64" s="31">
        <f t="shared" si="93"/>
        <v>1.0075684092098933</v>
      </c>
    </row>
    <row r="65" spans="1:74" x14ac:dyDescent="0.2">
      <c r="A65" s="19">
        <v>25</v>
      </c>
      <c r="B65" s="19" t="s">
        <v>68</v>
      </c>
      <c r="C65" s="4">
        <v>1012010277</v>
      </c>
      <c r="D65" s="4">
        <v>101201001</v>
      </c>
      <c r="E65" s="4">
        <v>86618101</v>
      </c>
      <c r="F65" s="20">
        <v>40270</v>
      </c>
      <c r="G65" s="20">
        <v>30350</v>
      </c>
      <c r="H65" s="20">
        <v>30261</v>
      </c>
      <c r="I65" s="21">
        <f t="shared" si="50"/>
        <v>100881</v>
      </c>
      <c r="J65" s="28">
        <v>23354</v>
      </c>
      <c r="K65" s="20">
        <v>26900</v>
      </c>
      <c r="L65" s="20">
        <v>27635</v>
      </c>
      <c r="M65" s="21">
        <f t="shared" si="51"/>
        <v>178770</v>
      </c>
      <c r="N65" s="20">
        <v>26776</v>
      </c>
      <c r="O65" s="20">
        <v>24122</v>
      </c>
      <c r="P65" s="20">
        <v>27358</v>
      </c>
      <c r="Q65" s="21">
        <f t="shared" si="52"/>
        <v>257026</v>
      </c>
      <c r="R65" s="20">
        <v>24575</v>
      </c>
      <c r="S65" s="20">
        <v>22537</v>
      </c>
      <c r="T65" s="20">
        <v>27282</v>
      </c>
      <c r="U65" s="21">
        <f t="shared" si="53"/>
        <v>331420</v>
      </c>
      <c r="V65" s="28">
        <f t="shared" si="54"/>
        <v>132568</v>
      </c>
      <c r="W65" s="20">
        <v>25884</v>
      </c>
      <c r="X65" s="20">
        <f t="shared" si="55"/>
        <v>-14386</v>
      </c>
      <c r="Y65" s="22">
        <f t="shared" si="56"/>
        <v>0.64276136081450208</v>
      </c>
      <c r="Z65" s="20">
        <v>27459</v>
      </c>
      <c r="AA65" s="20">
        <f t="shared" si="57"/>
        <v>-2891</v>
      </c>
      <c r="AB65" s="22">
        <f t="shared" si="58"/>
        <v>0.90474464579901148</v>
      </c>
      <c r="AC65" s="20">
        <v>26051</v>
      </c>
      <c r="AD65" s="20">
        <f t="shared" si="59"/>
        <v>-4210</v>
      </c>
      <c r="AE65" s="22">
        <f t="shared" si="60"/>
        <v>0.86087703644955549</v>
      </c>
      <c r="AF65" s="23">
        <f t="shared" si="61"/>
        <v>79394</v>
      </c>
      <c r="AG65" s="23">
        <f t="shared" si="62"/>
        <v>-21487</v>
      </c>
      <c r="AH65" s="24">
        <f t="shared" si="63"/>
        <v>0.78700647297310689</v>
      </c>
      <c r="AI65" s="20">
        <v>26700</v>
      </c>
      <c r="AJ65" s="20">
        <f t="shared" si="64"/>
        <v>3346</v>
      </c>
      <c r="AK65" s="22">
        <f t="shared" si="65"/>
        <v>1.1432731009677144</v>
      </c>
      <c r="AL65" s="20">
        <v>26763</v>
      </c>
      <c r="AM65" s="20">
        <f t="shared" si="66"/>
        <v>-137</v>
      </c>
      <c r="AN65" s="22">
        <f t="shared" si="67"/>
        <v>0.99490706319702604</v>
      </c>
      <c r="AO65" s="20">
        <v>26279</v>
      </c>
      <c r="AP65" s="20">
        <f t="shared" si="68"/>
        <v>-1356</v>
      </c>
      <c r="AQ65" s="22">
        <f t="shared" si="69"/>
        <v>0.95093178939750311</v>
      </c>
      <c r="AR65" s="25">
        <f t="shared" si="70"/>
        <v>159136</v>
      </c>
      <c r="AS65" s="25">
        <f t="shared" si="88"/>
        <v>-19634</v>
      </c>
      <c r="AT65" s="26">
        <f t="shared" si="89"/>
        <v>0.89017172903731057</v>
      </c>
      <c r="AU65" s="20">
        <v>25525</v>
      </c>
      <c r="AV65" s="20">
        <f t="shared" si="71"/>
        <v>-1251</v>
      </c>
      <c r="AW65" s="22">
        <f t="shared" si="72"/>
        <v>0.9532790558709292</v>
      </c>
      <c r="AX65" s="20">
        <v>25622</v>
      </c>
      <c r="AY65" s="20">
        <f t="shared" si="73"/>
        <v>1500</v>
      </c>
      <c r="AZ65" s="22">
        <f t="shared" si="74"/>
        <v>1.0621838985158776</v>
      </c>
      <c r="BA65" s="20">
        <v>27642</v>
      </c>
      <c r="BB65" s="20">
        <f t="shared" si="75"/>
        <v>284</v>
      </c>
      <c r="BC65" s="27">
        <f t="shared" si="76"/>
        <v>1.0103808757950143</v>
      </c>
      <c r="BD65" s="25">
        <f t="shared" si="77"/>
        <v>237925</v>
      </c>
      <c r="BE65" s="25">
        <f t="shared" si="78"/>
        <v>-19101</v>
      </c>
      <c r="BF65" s="26">
        <f t="shared" si="79"/>
        <v>0.92568456109498654</v>
      </c>
      <c r="BG65" s="20">
        <v>24635</v>
      </c>
      <c r="BH65" s="20">
        <f t="shared" si="80"/>
        <v>60</v>
      </c>
      <c r="BI65" s="27">
        <f t="shared" si="81"/>
        <v>1.002441505595117</v>
      </c>
      <c r="BJ65" s="20">
        <v>25157</v>
      </c>
      <c r="BK65" s="20">
        <f t="shared" si="82"/>
        <v>2620</v>
      </c>
      <c r="BL65" s="27">
        <f t="shared" si="83"/>
        <v>1.1162532723965035</v>
      </c>
      <c r="BM65" s="20">
        <v>25953</v>
      </c>
      <c r="BN65" s="20">
        <f t="shared" si="84"/>
        <v>-1329</v>
      </c>
      <c r="BO65" s="27">
        <f t="shared" si="85"/>
        <v>0.95128656256872668</v>
      </c>
      <c r="BP65" s="47">
        <f t="shared" si="86"/>
        <v>313670</v>
      </c>
      <c r="BQ65" s="25">
        <f t="shared" si="90"/>
        <v>-17750</v>
      </c>
      <c r="BR65" s="42">
        <f t="shared" si="91"/>
        <v>0.94644258041156237</v>
      </c>
      <c r="BS65" s="62">
        <f>BP65*43/100</f>
        <v>134878.1</v>
      </c>
      <c r="BT65" s="49">
        <f t="shared" si="87"/>
        <v>134878.1</v>
      </c>
      <c r="BU65" s="114">
        <f t="shared" si="92"/>
        <v>2310.1000000000058</v>
      </c>
      <c r="BV65" s="31">
        <f t="shared" si="93"/>
        <v>1.0174257739424295</v>
      </c>
    </row>
    <row r="66" spans="1:74" ht="13.5" customHeight="1" x14ac:dyDescent="0.2">
      <c r="A66" s="19">
        <v>79</v>
      </c>
      <c r="B66" s="19" t="s">
        <v>147</v>
      </c>
      <c r="C66" s="4">
        <v>1012007789</v>
      </c>
      <c r="D66" s="4">
        <v>101201001</v>
      </c>
      <c r="E66" s="4">
        <v>86618433</v>
      </c>
      <c r="F66" s="20">
        <v>16840</v>
      </c>
      <c r="G66" s="20">
        <v>19609</v>
      </c>
      <c r="H66" s="20">
        <v>20732</v>
      </c>
      <c r="I66" s="21">
        <f t="shared" si="50"/>
        <v>57181</v>
      </c>
      <c r="J66" s="28">
        <v>24718</v>
      </c>
      <c r="K66" s="20">
        <v>13183</v>
      </c>
      <c r="L66" s="20">
        <v>22149</v>
      </c>
      <c r="M66" s="21">
        <f t="shared" si="51"/>
        <v>117231</v>
      </c>
      <c r="N66" s="20">
        <v>20112</v>
      </c>
      <c r="O66" s="20">
        <v>20961</v>
      </c>
      <c r="P66" s="20">
        <v>23706</v>
      </c>
      <c r="Q66" s="21">
        <f t="shared" si="52"/>
        <v>182010</v>
      </c>
      <c r="R66" s="20">
        <v>18554</v>
      </c>
      <c r="S66" s="20">
        <v>33597</v>
      </c>
      <c r="T66" s="20">
        <v>34143</v>
      </c>
      <c r="U66" s="21">
        <f t="shared" si="53"/>
        <v>268304</v>
      </c>
      <c r="V66" s="28">
        <f t="shared" si="54"/>
        <v>128785.92</v>
      </c>
      <c r="W66" s="20"/>
      <c r="X66" s="20">
        <f t="shared" si="55"/>
        <v>-16840</v>
      </c>
      <c r="Y66" s="22">
        <f t="shared" si="56"/>
        <v>0</v>
      </c>
      <c r="Z66" s="20">
        <v>41171</v>
      </c>
      <c r="AA66" s="20">
        <f t="shared" si="57"/>
        <v>21562</v>
      </c>
      <c r="AB66" s="22">
        <f t="shared" si="58"/>
        <v>2.0995971237696978</v>
      </c>
      <c r="AC66" s="20">
        <v>19451</v>
      </c>
      <c r="AD66" s="20">
        <f t="shared" si="59"/>
        <v>-1281</v>
      </c>
      <c r="AE66" s="22">
        <f t="shared" si="60"/>
        <v>0.93821146054408644</v>
      </c>
      <c r="AF66" s="23">
        <f t="shared" si="61"/>
        <v>60622</v>
      </c>
      <c r="AG66" s="23">
        <f t="shared" si="62"/>
        <v>3441</v>
      </c>
      <c r="AH66" s="24">
        <f t="shared" si="63"/>
        <v>1.0601773316311363</v>
      </c>
      <c r="AI66" s="20">
        <v>18106</v>
      </c>
      <c r="AJ66" s="20">
        <f t="shared" si="64"/>
        <v>-6612</v>
      </c>
      <c r="AK66" s="22">
        <f t="shared" si="65"/>
        <v>0.73250262966259405</v>
      </c>
      <c r="AL66" s="20">
        <v>17270</v>
      </c>
      <c r="AM66" s="20">
        <f t="shared" si="66"/>
        <v>4087</v>
      </c>
      <c r="AN66" s="22">
        <f t="shared" si="67"/>
        <v>1.3100204809224001</v>
      </c>
      <c r="AO66" s="20">
        <v>21142</v>
      </c>
      <c r="AP66" s="20">
        <f t="shared" si="68"/>
        <v>-1007</v>
      </c>
      <c r="AQ66" s="22">
        <f t="shared" si="69"/>
        <v>0.95453519346245885</v>
      </c>
      <c r="AR66" s="25">
        <f t="shared" si="70"/>
        <v>117140</v>
      </c>
      <c r="AS66" s="25">
        <f t="shared" si="88"/>
        <v>-91</v>
      </c>
      <c r="AT66" s="26">
        <f t="shared" si="89"/>
        <v>0.99922375480888159</v>
      </c>
      <c r="AU66" s="20">
        <v>23186</v>
      </c>
      <c r="AV66" s="20">
        <f t="shared" si="71"/>
        <v>3074</v>
      </c>
      <c r="AW66" s="22">
        <f t="shared" si="72"/>
        <v>1.1528440731901353</v>
      </c>
      <c r="AX66" s="20">
        <v>17703</v>
      </c>
      <c r="AY66" s="20">
        <f t="shared" si="73"/>
        <v>-3258</v>
      </c>
      <c r="AZ66" s="22">
        <f t="shared" si="74"/>
        <v>0.84456848432803777</v>
      </c>
      <c r="BA66" s="20">
        <v>19561.72</v>
      </c>
      <c r="BB66" s="20">
        <f t="shared" si="75"/>
        <v>-4144.2799999999988</v>
      </c>
      <c r="BC66" s="27">
        <f t="shared" si="76"/>
        <v>0.82518012317556744</v>
      </c>
      <c r="BD66" s="25">
        <f t="shared" si="77"/>
        <v>177590.72</v>
      </c>
      <c r="BE66" s="25">
        <f t="shared" si="78"/>
        <v>-4419.2799999999988</v>
      </c>
      <c r="BF66" s="26">
        <f t="shared" si="79"/>
        <v>0.97571957584748092</v>
      </c>
      <c r="BG66" s="20">
        <v>22512</v>
      </c>
      <c r="BH66" s="20">
        <f t="shared" si="80"/>
        <v>3958</v>
      </c>
      <c r="BI66" s="27">
        <f t="shared" si="81"/>
        <v>1.2133232726096799</v>
      </c>
      <c r="BJ66" s="20">
        <v>21323</v>
      </c>
      <c r="BK66" s="20">
        <f t="shared" si="82"/>
        <v>-12274</v>
      </c>
      <c r="BL66" s="27">
        <f t="shared" si="83"/>
        <v>0.63466976218114712</v>
      </c>
      <c r="BM66" s="20">
        <v>34001</v>
      </c>
      <c r="BN66" s="20">
        <f t="shared" si="84"/>
        <v>-142</v>
      </c>
      <c r="BO66" s="27">
        <f t="shared" si="85"/>
        <v>0.99584102158568377</v>
      </c>
      <c r="BP66" s="47">
        <f t="shared" si="86"/>
        <v>255426.72</v>
      </c>
      <c r="BQ66" s="25">
        <f t="shared" si="90"/>
        <v>-12877.279999999999</v>
      </c>
      <c r="BR66" s="42">
        <f t="shared" si="91"/>
        <v>0.95200488997555011</v>
      </c>
      <c r="BS66" s="42">
        <f>BP66*51/100</f>
        <v>130267.6272</v>
      </c>
      <c r="BT66" s="49">
        <f t="shared" si="87"/>
        <v>130267.6272</v>
      </c>
      <c r="BU66" s="114">
        <f t="shared" si="92"/>
        <v>1481.7072000000044</v>
      </c>
      <c r="BV66" s="31">
        <f t="shared" si="93"/>
        <v>1.011505195599022</v>
      </c>
    </row>
    <row r="67" spans="1:74" x14ac:dyDescent="0.2">
      <c r="A67" s="19">
        <v>50</v>
      </c>
      <c r="B67" s="19" t="s">
        <v>106</v>
      </c>
      <c r="C67" s="4" t="s">
        <v>107</v>
      </c>
      <c r="D67" s="4" t="s">
        <v>83</v>
      </c>
      <c r="E67" s="4">
        <v>86618101</v>
      </c>
      <c r="F67" s="20">
        <v>26170</v>
      </c>
      <c r="G67" s="20">
        <v>29966</v>
      </c>
      <c r="H67" s="20">
        <v>29012</v>
      </c>
      <c r="I67" s="21">
        <f t="shared" si="50"/>
        <v>85148</v>
      </c>
      <c r="J67" s="28">
        <v>27491</v>
      </c>
      <c r="K67" s="20">
        <v>25864</v>
      </c>
      <c r="L67" s="20">
        <v>30736</v>
      </c>
      <c r="M67" s="21">
        <f t="shared" si="51"/>
        <v>169239</v>
      </c>
      <c r="N67" s="20">
        <v>27093</v>
      </c>
      <c r="O67" s="20">
        <v>18994</v>
      </c>
      <c r="P67" s="20">
        <v>25330</v>
      </c>
      <c r="Q67" s="21">
        <f t="shared" si="52"/>
        <v>240656</v>
      </c>
      <c r="R67" s="20">
        <v>24839</v>
      </c>
      <c r="S67" s="20">
        <v>26498</v>
      </c>
      <c r="T67" s="20">
        <v>28345</v>
      </c>
      <c r="U67" s="21">
        <f t="shared" si="53"/>
        <v>320338</v>
      </c>
      <c r="V67" s="28">
        <f t="shared" si="54"/>
        <v>128135.2</v>
      </c>
      <c r="W67" s="20">
        <v>26931</v>
      </c>
      <c r="X67" s="20">
        <f t="shared" si="55"/>
        <v>761</v>
      </c>
      <c r="Y67" s="22">
        <f t="shared" si="56"/>
        <v>1.0290790982040505</v>
      </c>
      <c r="Z67" s="20">
        <v>26526</v>
      </c>
      <c r="AA67" s="20">
        <f t="shared" si="57"/>
        <v>-3440</v>
      </c>
      <c r="AB67" s="22">
        <f t="shared" si="58"/>
        <v>0.88520323032770476</v>
      </c>
      <c r="AC67" s="20">
        <v>26527</v>
      </c>
      <c r="AD67" s="20">
        <f t="shared" si="59"/>
        <v>-2485</v>
      </c>
      <c r="AE67" s="22">
        <f t="shared" si="60"/>
        <v>0.91434578794981392</v>
      </c>
      <c r="AF67" s="23">
        <f t="shared" si="61"/>
        <v>79984</v>
      </c>
      <c r="AG67" s="23">
        <f t="shared" si="62"/>
        <v>-5164</v>
      </c>
      <c r="AH67" s="24">
        <f t="shared" si="63"/>
        <v>0.93935265655094657</v>
      </c>
      <c r="AI67" s="20">
        <v>25219</v>
      </c>
      <c r="AJ67" s="20">
        <f t="shared" si="64"/>
        <v>-2272</v>
      </c>
      <c r="AK67" s="22">
        <f t="shared" si="65"/>
        <v>0.91735477065221349</v>
      </c>
      <c r="AL67" s="20">
        <v>23451</v>
      </c>
      <c r="AM67" s="20">
        <f t="shared" si="66"/>
        <v>-2413</v>
      </c>
      <c r="AN67" s="22">
        <f t="shared" si="67"/>
        <v>0.90670429941231057</v>
      </c>
      <c r="AO67" s="20">
        <v>29671</v>
      </c>
      <c r="AP67" s="20">
        <f t="shared" si="68"/>
        <v>-1065</v>
      </c>
      <c r="AQ67" s="22">
        <f t="shared" si="69"/>
        <v>0.96535007808433104</v>
      </c>
      <c r="AR67" s="25">
        <f t="shared" si="70"/>
        <v>158325</v>
      </c>
      <c r="AS67" s="25">
        <f t="shared" si="88"/>
        <v>-10914</v>
      </c>
      <c r="AT67" s="26">
        <f t="shared" si="89"/>
        <v>0.93551131831315482</v>
      </c>
      <c r="AU67" s="20">
        <v>20421</v>
      </c>
      <c r="AV67" s="20">
        <f t="shared" si="71"/>
        <v>-6672</v>
      </c>
      <c r="AW67" s="22">
        <f t="shared" si="72"/>
        <v>0.75373712767135426</v>
      </c>
      <c r="AX67" s="20">
        <v>0</v>
      </c>
      <c r="AY67" s="20">
        <f t="shared" si="73"/>
        <v>-18994</v>
      </c>
      <c r="AZ67" s="22">
        <f t="shared" si="74"/>
        <v>0</v>
      </c>
      <c r="BA67" s="20">
        <v>25477</v>
      </c>
      <c r="BB67" s="20">
        <f t="shared" si="75"/>
        <v>147</v>
      </c>
      <c r="BC67" s="27">
        <f t="shared" si="76"/>
        <v>1.0058033951835768</v>
      </c>
      <c r="BD67" s="25">
        <f t="shared" si="77"/>
        <v>204223</v>
      </c>
      <c r="BE67" s="25">
        <f t="shared" si="78"/>
        <v>-36433</v>
      </c>
      <c r="BF67" s="26">
        <f t="shared" si="79"/>
        <v>0.84860963366797415</v>
      </c>
      <c r="BG67" s="20">
        <v>22790</v>
      </c>
      <c r="BH67" s="20">
        <f t="shared" si="80"/>
        <v>-2049</v>
      </c>
      <c r="BI67" s="27">
        <f t="shared" si="81"/>
        <v>0.91750875639115903</v>
      </c>
      <c r="BJ67" s="20">
        <v>44959</v>
      </c>
      <c r="BK67" s="20">
        <f t="shared" si="82"/>
        <v>18461</v>
      </c>
      <c r="BL67" s="27">
        <f t="shared" si="83"/>
        <v>1.6966940901200092</v>
      </c>
      <c r="BM67" s="20">
        <v>28755.1</v>
      </c>
      <c r="BN67" s="20">
        <f t="shared" si="84"/>
        <v>410.09999999999854</v>
      </c>
      <c r="BO67" s="27">
        <f t="shared" si="85"/>
        <v>1.0144681601693419</v>
      </c>
      <c r="BP67" s="47">
        <f t="shared" si="86"/>
        <v>300727.09999999998</v>
      </c>
      <c r="BQ67" s="25">
        <f t="shared" si="90"/>
        <v>-19610.900000000023</v>
      </c>
      <c r="BR67" s="42">
        <f t="shared" si="91"/>
        <v>0.93878060049073164</v>
      </c>
      <c r="BS67" s="62">
        <f>BP67*43/100</f>
        <v>129312.65299999999</v>
      </c>
      <c r="BT67" s="49">
        <f t="shared" si="87"/>
        <v>129312.65299999999</v>
      </c>
      <c r="BU67" s="114">
        <f t="shared" si="92"/>
        <v>1177.4529999999941</v>
      </c>
      <c r="BV67" s="31">
        <f t="shared" si="93"/>
        <v>1.0091891455275366</v>
      </c>
    </row>
    <row r="68" spans="1:74" ht="12" thickBot="1" x14ac:dyDescent="0.25">
      <c r="A68" s="34">
        <v>68</v>
      </c>
      <c r="B68" s="34" t="s">
        <v>128</v>
      </c>
      <c r="C68" s="35" t="s">
        <v>129</v>
      </c>
      <c r="D68" s="35" t="s">
        <v>130</v>
      </c>
      <c r="E68" s="35" t="s">
        <v>131</v>
      </c>
      <c r="F68" s="36"/>
      <c r="G68" s="36"/>
      <c r="H68" s="36"/>
      <c r="I68" s="57">
        <f t="shared" si="50"/>
        <v>0</v>
      </c>
      <c r="J68" s="37"/>
      <c r="K68" s="36">
        <v>0</v>
      </c>
      <c r="L68" s="36">
        <v>0</v>
      </c>
      <c r="M68" s="57">
        <f t="shared" si="51"/>
        <v>0</v>
      </c>
      <c r="N68" s="36">
        <v>0</v>
      </c>
      <c r="O68" s="36">
        <v>0</v>
      </c>
      <c r="P68" s="36">
        <v>0</v>
      </c>
      <c r="Q68" s="57">
        <f t="shared" si="52"/>
        <v>0</v>
      </c>
      <c r="R68" s="36">
        <v>0</v>
      </c>
      <c r="S68" s="36">
        <v>0</v>
      </c>
      <c r="T68" s="36">
        <v>0</v>
      </c>
      <c r="U68" s="57">
        <f t="shared" si="53"/>
        <v>0</v>
      </c>
      <c r="V68" s="37">
        <f t="shared" si="54"/>
        <v>0</v>
      </c>
      <c r="W68" s="36">
        <v>93989</v>
      </c>
      <c r="X68" s="36">
        <f t="shared" si="55"/>
        <v>93989</v>
      </c>
      <c r="Y68" s="78" t="e">
        <f t="shared" si="56"/>
        <v>#DIV/0!</v>
      </c>
      <c r="Z68" s="36">
        <v>-93989</v>
      </c>
      <c r="AA68" s="36">
        <f t="shared" si="57"/>
        <v>-93989</v>
      </c>
      <c r="AB68" s="78" t="e">
        <f t="shared" si="58"/>
        <v>#DIV/0!</v>
      </c>
      <c r="AC68" s="36">
        <v>0</v>
      </c>
      <c r="AD68" s="36">
        <f t="shared" si="59"/>
        <v>0</v>
      </c>
      <c r="AE68" s="78" t="e">
        <f t="shared" si="60"/>
        <v>#DIV/0!</v>
      </c>
      <c r="AF68" s="79">
        <f t="shared" si="61"/>
        <v>0</v>
      </c>
      <c r="AG68" s="79">
        <f t="shared" si="62"/>
        <v>0</v>
      </c>
      <c r="AH68" s="80" t="e">
        <f t="shared" si="63"/>
        <v>#DIV/0!</v>
      </c>
      <c r="AI68" s="36">
        <v>0</v>
      </c>
      <c r="AJ68" s="36">
        <f t="shared" si="64"/>
        <v>0</v>
      </c>
      <c r="AK68" s="78" t="e">
        <f t="shared" si="65"/>
        <v>#DIV/0!</v>
      </c>
      <c r="AL68" s="36">
        <v>0</v>
      </c>
      <c r="AM68" s="36">
        <f t="shared" si="66"/>
        <v>0</v>
      </c>
      <c r="AN68" s="78" t="e">
        <f t="shared" si="67"/>
        <v>#DIV/0!</v>
      </c>
      <c r="AO68" s="36">
        <v>0</v>
      </c>
      <c r="AP68" s="36">
        <f t="shared" si="68"/>
        <v>0</v>
      </c>
      <c r="AQ68" s="78" t="e">
        <f t="shared" si="69"/>
        <v>#DIV/0!</v>
      </c>
      <c r="AR68" s="81">
        <f t="shared" si="70"/>
        <v>0</v>
      </c>
      <c r="AS68" s="81">
        <f t="shared" si="88"/>
        <v>0</v>
      </c>
      <c r="AT68" s="82" t="e">
        <f t="shared" si="89"/>
        <v>#DIV/0!</v>
      </c>
      <c r="AU68" s="36">
        <v>0</v>
      </c>
      <c r="AV68" s="36">
        <f t="shared" si="71"/>
        <v>0</v>
      </c>
      <c r="AW68" s="78" t="e">
        <f t="shared" si="72"/>
        <v>#DIV/0!</v>
      </c>
      <c r="AX68" s="36">
        <v>0</v>
      </c>
      <c r="AY68" s="36">
        <f t="shared" si="73"/>
        <v>0</v>
      </c>
      <c r="AZ68" s="78" t="e">
        <f t="shared" si="74"/>
        <v>#DIV/0!</v>
      </c>
      <c r="BA68" s="36">
        <v>0</v>
      </c>
      <c r="BB68" s="36">
        <f t="shared" si="75"/>
        <v>0</v>
      </c>
      <c r="BC68" s="83" t="e">
        <f t="shared" si="76"/>
        <v>#DIV/0!</v>
      </c>
      <c r="BD68" s="81">
        <f t="shared" si="77"/>
        <v>0</v>
      </c>
      <c r="BE68" s="81">
        <f t="shared" si="78"/>
        <v>0</v>
      </c>
      <c r="BF68" s="82" t="e">
        <f t="shared" si="79"/>
        <v>#DIV/0!</v>
      </c>
      <c r="BG68" s="36">
        <v>0</v>
      </c>
      <c r="BH68" s="36">
        <f t="shared" si="80"/>
        <v>0</v>
      </c>
      <c r="BI68" s="83" t="e">
        <f t="shared" si="81"/>
        <v>#DIV/0!</v>
      </c>
      <c r="BJ68" s="36">
        <v>0</v>
      </c>
      <c r="BK68" s="36">
        <f t="shared" si="82"/>
        <v>0</v>
      </c>
      <c r="BL68" s="83" t="e">
        <f t="shared" si="83"/>
        <v>#DIV/0!</v>
      </c>
      <c r="BM68" s="36">
        <v>0</v>
      </c>
      <c r="BN68" s="36">
        <f t="shared" si="84"/>
        <v>0</v>
      </c>
      <c r="BO68" s="83" t="e">
        <f t="shared" si="85"/>
        <v>#DIV/0!</v>
      </c>
      <c r="BP68" s="84">
        <f t="shared" si="86"/>
        <v>0</v>
      </c>
      <c r="BQ68" s="81">
        <f t="shared" si="90"/>
        <v>0</v>
      </c>
      <c r="BR68" s="63" t="e">
        <f t="shared" si="91"/>
        <v>#DIV/0!</v>
      </c>
      <c r="BS68" s="63">
        <f>BP68*51/100</f>
        <v>0</v>
      </c>
      <c r="BT68" s="58">
        <f t="shared" si="87"/>
        <v>0</v>
      </c>
      <c r="BU68" s="115">
        <f t="shared" si="92"/>
        <v>0</v>
      </c>
      <c r="BV68" s="85" t="e">
        <f t="shared" si="93"/>
        <v>#DIV/0!</v>
      </c>
    </row>
    <row r="69" spans="1:74" ht="12" thickBot="1" x14ac:dyDescent="0.25">
      <c r="A69" s="160" t="s">
        <v>175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  <c r="BF69" s="124"/>
      <c r="BG69" s="124"/>
      <c r="BH69" s="124"/>
      <c r="BI69" s="124"/>
      <c r="BJ69" s="124"/>
      <c r="BK69" s="124"/>
      <c r="BL69" s="124"/>
      <c r="BM69" s="124"/>
      <c r="BN69" s="124"/>
      <c r="BO69" s="124"/>
      <c r="BP69" s="124"/>
      <c r="BQ69" s="124"/>
      <c r="BR69" s="124"/>
      <c r="BS69" s="124"/>
      <c r="BT69" s="161"/>
      <c r="BU69" s="116">
        <f>SUM(BU10:BU67)</f>
        <v>14081529.673299996</v>
      </c>
      <c r="BV69" s="105"/>
    </row>
    <row r="70" spans="1:74" hidden="1" x14ac:dyDescent="0.2">
      <c r="A70" s="91">
        <v>75</v>
      </c>
      <c r="B70" s="91"/>
      <c r="C70" s="92"/>
      <c r="D70" s="92"/>
      <c r="E70" s="92"/>
      <c r="F70" s="93"/>
      <c r="G70" s="93"/>
      <c r="H70" s="93"/>
      <c r="I70" s="56">
        <f t="shared" si="50"/>
        <v>0</v>
      </c>
      <c r="J70" s="94"/>
      <c r="K70" s="93"/>
      <c r="L70" s="93"/>
      <c r="M70" s="56">
        <f t="shared" si="51"/>
        <v>0</v>
      </c>
      <c r="N70" s="93"/>
      <c r="O70" s="93"/>
      <c r="P70" s="93"/>
      <c r="Q70" s="56">
        <f t="shared" si="52"/>
        <v>0</v>
      </c>
      <c r="R70" s="93"/>
      <c r="S70" s="93"/>
      <c r="T70" s="93"/>
      <c r="U70" s="56">
        <f t="shared" si="53"/>
        <v>0</v>
      </c>
      <c r="V70" s="94">
        <f t="shared" si="54"/>
        <v>0</v>
      </c>
      <c r="W70" s="93"/>
      <c r="X70" s="93">
        <f t="shared" si="55"/>
        <v>0</v>
      </c>
      <c r="Y70" s="95" t="e">
        <f t="shared" si="56"/>
        <v>#DIV/0!</v>
      </c>
      <c r="Z70" s="93"/>
      <c r="AA70" s="93">
        <f t="shared" si="57"/>
        <v>0</v>
      </c>
      <c r="AB70" s="95" t="e">
        <f t="shared" si="58"/>
        <v>#DIV/0!</v>
      </c>
      <c r="AC70" s="93"/>
      <c r="AD70" s="93">
        <f t="shared" si="59"/>
        <v>0</v>
      </c>
      <c r="AE70" s="95" t="e">
        <f t="shared" si="60"/>
        <v>#DIV/0!</v>
      </c>
      <c r="AF70" s="96">
        <f t="shared" si="61"/>
        <v>0</v>
      </c>
      <c r="AG70" s="96">
        <f t="shared" si="62"/>
        <v>0</v>
      </c>
      <c r="AH70" s="97" t="e">
        <f t="shared" si="63"/>
        <v>#DIV/0!</v>
      </c>
      <c r="AI70" s="93"/>
      <c r="AJ70" s="93">
        <f t="shared" si="64"/>
        <v>0</v>
      </c>
      <c r="AK70" s="95" t="e">
        <f t="shared" si="65"/>
        <v>#DIV/0!</v>
      </c>
      <c r="AL70" s="93"/>
      <c r="AM70" s="93">
        <f t="shared" si="66"/>
        <v>0</v>
      </c>
      <c r="AN70" s="95" t="e">
        <f t="shared" si="67"/>
        <v>#DIV/0!</v>
      </c>
      <c r="AO70" s="93"/>
      <c r="AP70" s="93">
        <f t="shared" si="68"/>
        <v>0</v>
      </c>
      <c r="AQ70" s="95" t="e">
        <f t="shared" si="69"/>
        <v>#DIV/0!</v>
      </c>
      <c r="AR70" s="98">
        <f t="shared" si="70"/>
        <v>0</v>
      </c>
      <c r="AS70" s="98">
        <f t="shared" si="88"/>
        <v>0</v>
      </c>
      <c r="AT70" s="99" t="e">
        <f t="shared" si="89"/>
        <v>#DIV/0!</v>
      </c>
      <c r="AU70" s="93"/>
      <c r="AV70" s="93">
        <f t="shared" si="71"/>
        <v>0</v>
      </c>
      <c r="AW70" s="95" t="e">
        <f t="shared" si="72"/>
        <v>#DIV/0!</v>
      </c>
      <c r="AX70" s="93"/>
      <c r="AY70" s="93">
        <f t="shared" si="73"/>
        <v>0</v>
      </c>
      <c r="AZ70" s="95" t="e">
        <f t="shared" si="74"/>
        <v>#DIV/0!</v>
      </c>
      <c r="BA70" s="93"/>
      <c r="BB70" s="93">
        <f t="shared" si="75"/>
        <v>0</v>
      </c>
      <c r="BC70" s="100" t="e">
        <f t="shared" si="76"/>
        <v>#DIV/0!</v>
      </c>
      <c r="BD70" s="98">
        <f t="shared" si="77"/>
        <v>0</v>
      </c>
      <c r="BE70" s="98">
        <f t="shared" si="78"/>
        <v>0</v>
      </c>
      <c r="BF70" s="99" t="e">
        <f t="shared" si="79"/>
        <v>#DIV/0!</v>
      </c>
      <c r="BG70" s="93"/>
      <c r="BH70" s="93">
        <f t="shared" si="80"/>
        <v>0</v>
      </c>
      <c r="BI70" s="100" t="e">
        <f t="shared" si="81"/>
        <v>#DIV/0!</v>
      </c>
      <c r="BJ70" s="93"/>
      <c r="BK70" s="93">
        <f t="shared" si="82"/>
        <v>0</v>
      </c>
      <c r="BL70" s="100" t="e">
        <f t="shared" si="83"/>
        <v>#DIV/0!</v>
      </c>
      <c r="BM70" s="93"/>
      <c r="BN70" s="93">
        <f t="shared" si="84"/>
        <v>0</v>
      </c>
      <c r="BO70" s="100" t="e">
        <f t="shared" si="85"/>
        <v>#DIV/0!</v>
      </c>
      <c r="BP70" s="101">
        <f t="shared" si="86"/>
        <v>0</v>
      </c>
      <c r="BQ70" s="98">
        <f t="shared" si="90"/>
        <v>0</v>
      </c>
      <c r="BR70" s="102" t="e">
        <f t="shared" si="91"/>
        <v>#DIV/0!</v>
      </c>
      <c r="BS70" s="102">
        <f>BP70*51/100</f>
        <v>0</v>
      </c>
      <c r="BT70" s="103">
        <f t="shared" si="87"/>
        <v>0</v>
      </c>
      <c r="BU70" s="117">
        <f t="shared" si="92"/>
        <v>0</v>
      </c>
      <c r="BV70" s="104" t="e">
        <f t="shared" si="93"/>
        <v>#DIV/0!</v>
      </c>
    </row>
    <row r="71" spans="1:74" x14ac:dyDescent="0.2">
      <c r="A71" s="19">
        <v>41</v>
      </c>
      <c r="B71" s="19" t="s">
        <v>93</v>
      </c>
      <c r="C71" s="4" t="s">
        <v>94</v>
      </c>
      <c r="D71" s="4" t="s">
        <v>83</v>
      </c>
      <c r="E71" s="4">
        <v>86618101</v>
      </c>
      <c r="F71" s="20"/>
      <c r="G71" s="20">
        <v>61683</v>
      </c>
      <c r="H71" s="20">
        <v>56695</v>
      </c>
      <c r="I71" s="21">
        <f t="shared" si="50"/>
        <v>118378</v>
      </c>
      <c r="J71" s="28">
        <v>59910</v>
      </c>
      <c r="K71" s="20">
        <v>87603</v>
      </c>
      <c r="L71" s="20">
        <v>148233</v>
      </c>
      <c r="M71" s="21">
        <f t="shared" si="51"/>
        <v>414124</v>
      </c>
      <c r="N71" s="20">
        <v>62024</v>
      </c>
      <c r="O71" s="20">
        <v>68199</v>
      </c>
      <c r="P71" s="20">
        <v>27699</v>
      </c>
      <c r="Q71" s="21">
        <f t="shared" si="52"/>
        <v>572046</v>
      </c>
      <c r="R71" s="20">
        <v>82820</v>
      </c>
      <c r="S71" s="20">
        <v>68739</v>
      </c>
      <c r="T71" s="20">
        <v>155847</v>
      </c>
      <c r="U71" s="21">
        <f t="shared" si="53"/>
        <v>879452</v>
      </c>
      <c r="V71" s="28">
        <f t="shared" si="54"/>
        <v>351780.8</v>
      </c>
      <c r="W71" s="20">
        <v>0</v>
      </c>
      <c r="X71" s="20">
        <f t="shared" si="55"/>
        <v>0</v>
      </c>
      <c r="Y71" s="22" t="e">
        <f t="shared" si="56"/>
        <v>#DIV/0!</v>
      </c>
      <c r="Z71" s="20">
        <v>53953</v>
      </c>
      <c r="AA71" s="20">
        <f t="shared" si="57"/>
        <v>-7730</v>
      </c>
      <c r="AB71" s="22">
        <f t="shared" si="58"/>
        <v>0.87468184102589042</v>
      </c>
      <c r="AC71" s="20">
        <v>58418</v>
      </c>
      <c r="AD71" s="20">
        <f t="shared" si="59"/>
        <v>1723</v>
      </c>
      <c r="AE71" s="22">
        <f t="shared" si="60"/>
        <v>1.0303906870094364</v>
      </c>
      <c r="AF71" s="23">
        <f t="shared" si="61"/>
        <v>112371</v>
      </c>
      <c r="AG71" s="23">
        <f t="shared" si="62"/>
        <v>-6007</v>
      </c>
      <c r="AH71" s="24">
        <f t="shared" si="63"/>
        <v>0.94925577387690285</v>
      </c>
      <c r="AI71" s="20">
        <v>70005</v>
      </c>
      <c r="AJ71" s="20">
        <f t="shared" si="64"/>
        <v>10095</v>
      </c>
      <c r="AK71" s="22">
        <f t="shared" si="65"/>
        <v>1.1685027541311968</v>
      </c>
      <c r="AL71" s="20">
        <v>101780</v>
      </c>
      <c r="AM71" s="20">
        <f t="shared" si="66"/>
        <v>14177</v>
      </c>
      <c r="AN71" s="22">
        <f t="shared" si="67"/>
        <v>1.1618323573393605</v>
      </c>
      <c r="AO71" s="20">
        <v>92437</v>
      </c>
      <c r="AP71" s="20">
        <f t="shared" si="68"/>
        <v>-55796</v>
      </c>
      <c r="AQ71" s="22">
        <f t="shared" si="69"/>
        <v>0.62359258734559786</v>
      </c>
      <c r="AR71" s="25">
        <f t="shared" si="70"/>
        <v>376593</v>
      </c>
      <c r="AS71" s="25">
        <f t="shared" si="88"/>
        <v>-37531</v>
      </c>
      <c r="AT71" s="26">
        <f t="shared" si="89"/>
        <v>0.90937255508012094</v>
      </c>
      <c r="AU71" s="20">
        <v>87941</v>
      </c>
      <c r="AV71" s="20">
        <f t="shared" si="71"/>
        <v>25917</v>
      </c>
      <c r="AW71" s="22">
        <f t="shared" si="72"/>
        <v>1.4178543789500839</v>
      </c>
      <c r="AX71" s="20">
        <v>16965</v>
      </c>
      <c r="AY71" s="20">
        <f t="shared" si="73"/>
        <v>-51234</v>
      </c>
      <c r="AZ71" s="22">
        <f t="shared" si="74"/>
        <v>0.24875731315708441</v>
      </c>
      <c r="BA71" s="20">
        <v>24705</v>
      </c>
      <c r="BB71" s="20">
        <f t="shared" si="75"/>
        <v>-2994</v>
      </c>
      <c r="BC71" s="27">
        <f t="shared" si="76"/>
        <v>0.89190945521498977</v>
      </c>
      <c r="BD71" s="25">
        <f t="shared" si="77"/>
        <v>506204</v>
      </c>
      <c r="BE71" s="25">
        <f t="shared" si="78"/>
        <v>-65842</v>
      </c>
      <c r="BF71" s="26">
        <f t="shared" si="79"/>
        <v>0.88490086461578266</v>
      </c>
      <c r="BG71" s="20">
        <v>50610</v>
      </c>
      <c r="BH71" s="20">
        <f t="shared" si="80"/>
        <v>-32210</v>
      </c>
      <c r="BI71" s="27">
        <f t="shared" si="81"/>
        <v>0.61108427915962327</v>
      </c>
      <c r="BJ71" s="20">
        <v>64294</v>
      </c>
      <c r="BK71" s="20">
        <f t="shared" si="82"/>
        <v>-4445</v>
      </c>
      <c r="BL71" s="27">
        <f t="shared" si="83"/>
        <v>0.93533510816276055</v>
      </c>
      <c r="BM71" s="20">
        <v>182978</v>
      </c>
      <c r="BN71" s="20">
        <f t="shared" si="84"/>
        <v>27131</v>
      </c>
      <c r="BO71" s="27">
        <f t="shared" si="85"/>
        <v>1.1740874062381694</v>
      </c>
      <c r="BP71" s="47">
        <f t="shared" si="86"/>
        <v>804086</v>
      </c>
      <c r="BQ71" s="25">
        <f t="shared" si="90"/>
        <v>-75366</v>
      </c>
      <c r="BR71" s="42">
        <f t="shared" si="91"/>
        <v>0.91430345260457646</v>
      </c>
      <c r="BS71" s="62">
        <f>BP71*43/100</f>
        <v>345756.98</v>
      </c>
      <c r="BT71" s="49">
        <f t="shared" si="87"/>
        <v>345756.98</v>
      </c>
      <c r="BU71" s="110">
        <f t="shared" si="92"/>
        <v>-6023.820000000007</v>
      </c>
      <c r="BV71" s="31">
        <f t="shared" si="93"/>
        <v>0.98287621154991966</v>
      </c>
    </row>
    <row r="72" spans="1:74" x14ac:dyDescent="0.2">
      <c r="A72" s="19">
        <v>21</v>
      </c>
      <c r="B72" s="19" t="s">
        <v>64</v>
      </c>
      <c r="C72" s="4">
        <v>1012010703</v>
      </c>
      <c r="D72" s="4">
        <v>101201001</v>
      </c>
      <c r="E72" s="4">
        <v>86618101</v>
      </c>
      <c r="F72" s="20">
        <v>20223</v>
      </c>
      <c r="G72" s="20">
        <v>16167</v>
      </c>
      <c r="H72" s="20">
        <v>17607</v>
      </c>
      <c r="I72" s="21">
        <f t="shared" si="50"/>
        <v>53997</v>
      </c>
      <c r="J72" s="28">
        <v>17900</v>
      </c>
      <c r="K72" s="20">
        <v>20639</v>
      </c>
      <c r="L72" s="20">
        <v>19982</v>
      </c>
      <c r="M72" s="21">
        <f t="shared" si="51"/>
        <v>112518</v>
      </c>
      <c r="N72" s="20">
        <v>0</v>
      </c>
      <c r="O72" s="20">
        <v>20961</v>
      </c>
      <c r="P72" s="20">
        <v>19439</v>
      </c>
      <c r="Q72" s="21">
        <f t="shared" si="52"/>
        <v>152918</v>
      </c>
      <c r="R72" s="20">
        <v>43098</v>
      </c>
      <c r="S72" s="20">
        <v>25683.13</v>
      </c>
      <c r="T72" s="20">
        <v>32632.68</v>
      </c>
      <c r="U72" s="21">
        <f t="shared" si="53"/>
        <v>254331.81</v>
      </c>
      <c r="V72" s="28">
        <f t="shared" si="54"/>
        <v>101732.724</v>
      </c>
      <c r="W72" s="20">
        <v>33272.19</v>
      </c>
      <c r="X72" s="20">
        <f t="shared" si="55"/>
        <v>13049.190000000002</v>
      </c>
      <c r="Y72" s="22">
        <f t="shared" si="56"/>
        <v>1.6452647975077883</v>
      </c>
      <c r="Z72" s="20">
        <v>41524</v>
      </c>
      <c r="AA72" s="20">
        <f t="shared" si="57"/>
        <v>25357</v>
      </c>
      <c r="AB72" s="22">
        <f t="shared" si="58"/>
        <v>2.5684418877961277</v>
      </c>
      <c r="AC72" s="20">
        <v>8915</v>
      </c>
      <c r="AD72" s="20">
        <f t="shared" si="59"/>
        <v>-8692</v>
      </c>
      <c r="AE72" s="22">
        <f t="shared" si="60"/>
        <v>0.50633270858181401</v>
      </c>
      <c r="AF72" s="23">
        <f t="shared" si="61"/>
        <v>83711.19</v>
      </c>
      <c r="AG72" s="23">
        <f t="shared" si="62"/>
        <v>29714.190000000002</v>
      </c>
      <c r="AH72" s="24">
        <f t="shared" si="63"/>
        <v>1.5502933496305351</v>
      </c>
      <c r="AI72" s="20">
        <v>0</v>
      </c>
      <c r="AJ72" s="20">
        <f t="shared" si="64"/>
        <v>-17900</v>
      </c>
      <c r="AK72" s="22">
        <f t="shared" si="65"/>
        <v>0</v>
      </c>
      <c r="AL72" s="20">
        <v>71687</v>
      </c>
      <c r="AM72" s="20">
        <f t="shared" si="66"/>
        <v>51048</v>
      </c>
      <c r="AN72" s="22">
        <f t="shared" si="67"/>
        <v>3.4733756480449633</v>
      </c>
      <c r="AO72" s="20">
        <v>23324</v>
      </c>
      <c r="AP72" s="20">
        <f t="shared" si="68"/>
        <v>3342</v>
      </c>
      <c r="AQ72" s="22">
        <f t="shared" si="69"/>
        <v>1.1672505254729257</v>
      </c>
      <c r="AR72" s="25">
        <f t="shared" si="70"/>
        <v>178722.19</v>
      </c>
      <c r="AS72" s="25">
        <f t="shared" si="88"/>
        <v>66204.19</v>
      </c>
      <c r="AT72" s="26">
        <f t="shared" si="89"/>
        <v>1.5883875468813879</v>
      </c>
      <c r="AU72" s="20">
        <v>26996</v>
      </c>
      <c r="AV72" s="20">
        <f t="shared" si="71"/>
        <v>26996</v>
      </c>
      <c r="AW72" s="22" t="e">
        <f t="shared" si="72"/>
        <v>#DIV/0!</v>
      </c>
      <c r="AX72" s="20">
        <v>256</v>
      </c>
      <c r="AY72" s="20">
        <f t="shared" si="73"/>
        <v>-20705</v>
      </c>
      <c r="AZ72" s="22">
        <f t="shared" si="74"/>
        <v>1.2213157769190401E-2</v>
      </c>
      <c r="BA72" s="20">
        <v>1068.01</v>
      </c>
      <c r="BB72" s="20">
        <f t="shared" si="75"/>
        <v>-18370.990000000002</v>
      </c>
      <c r="BC72" s="27">
        <f t="shared" si="76"/>
        <v>5.4941612222850968E-2</v>
      </c>
      <c r="BD72" s="25">
        <f t="shared" si="77"/>
        <v>207042.2</v>
      </c>
      <c r="BE72" s="25">
        <f t="shared" si="78"/>
        <v>54124.200000000012</v>
      </c>
      <c r="BF72" s="26">
        <f t="shared" si="79"/>
        <v>1.3539426359225206</v>
      </c>
      <c r="BG72" s="20">
        <v>0</v>
      </c>
      <c r="BH72" s="20">
        <f t="shared" si="80"/>
        <v>-43098</v>
      </c>
      <c r="BI72" s="27">
        <f t="shared" si="81"/>
        <v>0</v>
      </c>
      <c r="BJ72" s="20">
        <v>197.2</v>
      </c>
      <c r="BK72" s="20">
        <f t="shared" si="82"/>
        <v>-25485.93</v>
      </c>
      <c r="BL72" s="27">
        <f t="shared" si="83"/>
        <v>7.6781918714736086E-3</v>
      </c>
      <c r="BM72" s="20">
        <v>0</v>
      </c>
      <c r="BN72" s="20">
        <f t="shared" si="84"/>
        <v>-32632.68</v>
      </c>
      <c r="BO72" s="27">
        <f t="shared" si="85"/>
        <v>0</v>
      </c>
      <c r="BP72" s="47">
        <f t="shared" si="86"/>
        <v>207239.40000000002</v>
      </c>
      <c r="BQ72" s="25">
        <f t="shared" si="90"/>
        <v>-47092.409999999974</v>
      </c>
      <c r="BR72" s="42">
        <f t="shared" si="91"/>
        <v>0.81483869438117085</v>
      </c>
      <c r="BS72" s="62">
        <f>BP72*43/100</f>
        <v>89112.94200000001</v>
      </c>
      <c r="BT72" s="49">
        <f t="shared" si="87"/>
        <v>89112.94200000001</v>
      </c>
      <c r="BU72" s="110">
        <f t="shared" si="92"/>
        <v>-12619.781999999992</v>
      </c>
      <c r="BV72" s="31">
        <f t="shared" si="93"/>
        <v>0.87595159645975873</v>
      </c>
    </row>
    <row r="73" spans="1:74" x14ac:dyDescent="0.2">
      <c r="A73" s="19">
        <v>74</v>
      </c>
      <c r="B73" s="19" t="s">
        <v>140</v>
      </c>
      <c r="C73" s="4" t="s">
        <v>141</v>
      </c>
      <c r="D73" s="4" t="s">
        <v>83</v>
      </c>
      <c r="E73" s="4">
        <v>86618422</v>
      </c>
      <c r="F73" s="20">
        <v>9877</v>
      </c>
      <c r="G73" s="20">
        <v>11589</v>
      </c>
      <c r="H73" s="20">
        <v>4849</v>
      </c>
      <c r="I73" s="21">
        <f t="shared" si="50"/>
        <v>26315</v>
      </c>
      <c r="J73" s="28">
        <v>5565</v>
      </c>
      <c r="K73" s="20">
        <v>4177</v>
      </c>
      <c r="L73" s="20">
        <v>3628</v>
      </c>
      <c r="M73" s="21">
        <f t="shared" si="51"/>
        <v>39685</v>
      </c>
      <c r="N73" s="20">
        <v>2962</v>
      </c>
      <c r="O73" s="20">
        <v>4832</v>
      </c>
      <c r="P73" s="20">
        <v>2074</v>
      </c>
      <c r="Q73" s="21">
        <f t="shared" si="52"/>
        <v>49553</v>
      </c>
      <c r="R73" s="20">
        <v>3399</v>
      </c>
      <c r="S73" s="20">
        <v>3398</v>
      </c>
      <c r="T73" s="20">
        <v>3399</v>
      </c>
      <c r="U73" s="21">
        <f t="shared" si="53"/>
        <v>59749</v>
      </c>
      <c r="V73" s="28">
        <f t="shared" si="54"/>
        <v>28679.52</v>
      </c>
      <c r="W73" s="20">
        <v>3398</v>
      </c>
      <c r="X73" s="20">
        <f t="shared" si="55"/>
        <v>-6479</v>
      </c>
      <c r="Y73" s="22">
        <f t="shared" si="56"/>
        <v>0.34403158853903004</v>
      </c>
      <c r="Z73" s="20">
        <v>3397</v>
      </c>
      <c r="AA73" s="20">
        <f t="shared" si="57"/>
        <v>-8192</v>
      </c>
      <c r="AB73" s="22">
        <f t="shared" si="58"/>
        <v>0.29312278885149712</v>
      </c>
      <c r="AC73" s="20">
        <v>3400</v>
      </c>
      <c r="AD73" s="20">
        <f t="shared" si="59"/>
        <v>-1449</v>
      </c>
      <c r="AE73" s="22">
        <f t="shared" si="60"/>
        <v>0.70117550010311402</v>
      </c>
      <c r="AF73" s="23">
        <f t="shared" si="61"/>
        <v>10195</v>
      </c>
      <c r="AG73" s="23">
        <f t="shared" si="62"/>
        <v>-16120</v>
      </c>
      <c r="AH73" s="24">
        <f t="shared" si="63"/>
        <v>0.38742162264867946</v>
      </c>
      <c r="AI73" s="20">
        <v>3397</v>
      </c>
      <c r="AJ73" s="20">
        <f t="shared" si="64"/>
        <v>-2168</v>
      </c>
      <c r="AK73" s="22">
        <f t="shared" si="65"/>
        <v>0.61042228212039529</v>
      </c>
      <c r="AL73" s="20">
        <v>4064</v>
      </c>
      <c r="AM73" s="20">
        <f t="shared" si="66"/>
        <v>-113</v>
      </c>
      <c r="AN73" s="22">
        <f t="shared" si="67"/>
        <v>0.97294709121378975</v>
      </c>
      <c r="AO73" s="20">
        <v>2076</v>
      </c>
      <c r="AP73" s="20">
        <f t="shared" si="68"/>
        <v>-1552</v>
      </c>
      <c r="AQ73" s="22">
        <f t="shared" si="69"/>
        <v>0.57221609702315324</v>
      </c>
      <c r="AR73" s="25">
        <f t="shared" si="70"/>
        <v>19732</v>
      </c>
      <c r="AS73" s="25">
        <f t="shared" si="88"/>
        <v>-19953</v>
      </c>
      <c r="AT73" s="26">
        <f t="shared" si="89"/>
        <v>0.49721557263449667</v>
      </c>
      <c r="AU73" s="20">
        <v>2167</v>
      </c>
      <c r="AV73" s="20">
        <f t="shared" si="71"/>
        <v>-795</v>
      </c>
      <c r="AW73" s="22">
        <f t="shared" si="72"/>
        <v>0.7316002700877785</v>
      </c>
      <c r="AX73" s="20">
        <v>2000</v>
      </c>
      <c r="AY73" s="20">
        <f t="shared" si="73"/>
        <v>-2832</v>
      </c>
      <c r="AZ73" s="22">
        <f t="shared" si="74"/>
        <v>0.41390728476821192</v>
      </c>
      <c r="BA73" s="20">
        <v>0</v>
      </c>
      <c r="BB73" s="20">
        <f t="shared" si="75"/>
        <v>-2074</v>
      </c>
      <c r="BC73" s="27">
        <f t="shared" si="76"/>
        <v>0</v>
      </c>
      <c r="BD73" s="25">
        <f t="shared" si="77"/>
        <v>23899</v>
      </c>
      <c r="BE73" s="25">
        <f t="shared" si="78"/>
        <v>-25654</v>
      </c>
      <c r="BF73" s="26">
        <f t="shared" si="79"/>
        <v>0.48229168768793007</v>
      </c>
      <c r="BG73" s="20">
        <v>2076</v>
      </c>
      <c r="BH73" s="20">
        <f t="shared" si="80"/>
        <v>-1323</v>
      </c>
      <c r="BI73" s="27">
        <f t="shared" si="81"/>
        <v>0.61076787290379519</v>
      </c>
      <c r="BJ73" s="20">
        <v>3500</v>
      </c>
      <c r="BK73" s="20">
        <f t="shared" si="82"/>
        <v>102</v>
      </c>
      <c r="BL73" s="27">
        <f t="shared" si="83"/>
        <v>1.0300176574455562</v>
      </c>
      <c r="BM73" s="20">
        <v>1414</v>
      </c>
      <c r="BN73" s="20">
        <f t="shared" si="84"/>
        <v>-1985</v>
      </c>
      <c r="BO73" s="27">
        <f t="shared" si="85"/>
        <v>0.41600470726684319</v>
      </c>
      <c r="BP73" s="47">
        <f t="shared" si="86"/>
        <v>30889</v>
      </c>
      <c r="BQ73" s="25">
        <f t="shared" si="90"/>
        <v>-28860</v>
      </c>
      <c r="BR73" s="42">
        <f t="shared" si="91"/>
        <v>0.51697936367135855</v>
      </c>
      <c r="BS73" s="42">
        <f>BP73*51/100</f>
        <v>15753.39</v>
      </c>
      <c r="BT73" s="49">
        <f t="shared" si="87"/>
        <v>15753.39</v>
      </c>
      <c r="BU73" s="110">
        <f t="shared" si="92"/>
        <v>-12926.130000000001</v>
      </c>
      <c r="BV73" s="31">
        <f t="shared" si="93"/>
        <v>0.54929057390081837</v>
      </c>
    </row>
    <row r="74" spans="1:74" x14ac:dyDescent="0.2">
      <c r="A74" s="19">
        <v>12</v>
      </c>
      <c r="B74" s="19" t="s">
        <v>54</v>
      </c>
      <c r="C74" s="4">
        <v>1001017986</v>
      </c>
      <c r="D74" s="4">
        <v>101245001</v>
      </c>
      <c r="E74" s="4">
        <v>86618101</v>
      </c>
      <c r="F74" s="20">
        <v>165522</v>
      </c>
      <c r="G74" s="20">
        <v>163119</v>
      </c>
      <c r="H74" s="20">
        <v>197166</v>
      </c>
      <c r="I74" s="21">
        <f t="shared" si="50"/>
        <v>525807</v>
      </c>
      <c r="J74" s="28">
        <v>187777</v>
      </c>
      <c r="K74" s="20">
        <v>188177</v>
      </c>
      <c r="L74" s="20">
        <v>276779</v>
      </c>
      <c r="M74" s="21">
        <f t="shared" si="51"/>
        <v>1178540</v>
      </c>
      <c r="N74" s="20">
        <v>181242</v>
      </c>
      <c r="O74" s="20">
        <v>126084</v>
      </c>
      <c r="P74" s="20">
        <v>255478</v>
      </c>
      <c r="Q74" s="21">
        <f t="shared" si="52"/>
        <v>1741344</v>
      </c>
      <c r="R74" s="20">
        <v>176712</v>
      </c>
      <c r="S74" s="20">
        <v>190276</v>
      </c>
      <c r="T74" s="20">
        <v>295816</v>
      </c>
      <c r="U74" s="21">
        <f t="shared" si="53"/>
        <v>2404148</v>
      </c>
      <c r="V74" s="28">
        <f t="shared" si="54"/>
        <v>961659.2</v>
      </c>
      <c r="W74" s="20">
        <v>134849</v>
      </c>
      <c r="X74" s="20">
        <f t="shared" si="55"/>
        <v>-30673</v>
      </c>
      <c r="Y74" s="22">
        <f t="shared" si="56"/>
        <v>0.81468928601636037</v>
      </c>
      <c r="Z74" s="20">
        <v>146283</v>
      </c>
      <c r="AA74" s="20">
        <f t="shared" si="57"/>
        <v>-16836</v>
      </c>
      <c r="AB74" s="22">
        <f t="shared" si="58"/>
        <v>0.89678700825777502</v>
      </c>
      <c r="AC74" s="20">
        <v>178599</v>
      </c>
      <c r="AD74" s="20">
        <f t="shared" si="59"/>
        <v>-18567</v>
      </c>
      <c r="AE74" s="22">
        <f t="shared" si="60"/>
        <v>0.9058306198837528</v>
      </c>
      <c r="AF74" s="23">
        <f t="shared" si="61"/>
        <v>459731</v>
      </c>
      <c r="AG74" s="23">
        <f t="shared" si="62"/>
        <v>-66076</v>
      </c>
      <c r="AH74" s="24">
        <f t="shared" si="63"/>
        <v>0.87433411879263689</v>
      </c>
      <c r="AI74" s="20">
        <v>227779</v>
      </c>
      <c r="AJ74" s="20">
        <f t="shared" si="64"/>
        <v>40002</v>
      </c>
      <c r="AK74" s="22">
        <f t="shared" si="65"/>
        <v>1.2130292847366824</v>
      </c>
      <c r="AL74" s="20">
        <v>140031</v>
      </c>
      <c r="AM74" s="20">
        <f t="shared" si="66"/>
        <v>-48146</v>
      </c>
      <c r="AN74" s="22">
        <f t="shared" si="67"/>
        <v>0.74414513994802767</v>
      </c>
      <c r="AO74" s="20">
        <v>232133</v>
      </c>
      <c r="AP74" s="20">
        <f t="shared" si="68"/>
        <v>-44646</v>
      </c>
      <c r="AQ74" s="22">
        <f t="shared" si="69"/>
        <v>0.83869440961922692</v>
      </c>
      <c r="AR74" s="25">
        <f t="shared" si="70"/>
        <v>1059674</v>
      </c>
      <c r="AS74" s="25">
        <f t="shared" si="88"/>
        <v>-118866</v>
      </c>
      <c r="AT74" s="26">
        <f t="shared" si="89"/>
        <v>0.89914131043494494</v>
      </c>
      <c r="AU74" s="20">
        <v>160213</v>
      </c>
      <c r="AV74" s="20">
        <f t="shared" si="71"/>
        <v>-21029</v>
      </c>
      <c r="AW74" s="22">
        <f t="shared" si="72"/>
        <v>0.8839728098343651</v>
      </c>
      <c r="AX74" s="20">
        <v>153465</v>
      </c>
      <c r="AY74" s="20">
        <f t="shared" si="73"/>
        <v>27381</v>
      </c>
      <c r="AZ74" s="22">
        <f t="shared" si="74"/>
        <v>1.2171647473113163</v>
      </c>
      <c r="BA74" s="20">
        <v>197565</v>
      </c>
      <c r="BB74" s="20">
        <f t="shared" si="75"/>
        <v>-57913</v>
      </c>
      <c r="BC74" s="27">
        <f t="shared" si="76"/>
        <v>0.77331511911006034</v>
      </c>
      <c r="BD74" s="25">
        <f t="shared" si="77"/>
        <v>1570917</v>
      </c>
      <c r="BE74" s="25">
        <f t="shared" si="78"/>
        <v>-170427</v>
      </c>
      <c r="BF74" s="26">
        <f t="shared" si="79"/>
        <v>0.90212904515133141</v>
      </c>
      <c r="BG74" s="20">
        <v>160076</v>
      </c>
      <c r="BH74" s="20">
        <f t="shared" si="80"/>
        <v>-16636</v>
      </c>
      <c r="BI74" s="27">
        <f t="shared" si="81"/>
        <v>0.90585811942595862</v>
      </c>
      <c r="BJ74" s="20">
        <v>187207</v>
      </c>
      <c r="BK74" s="20">
        <f t="shared" si="82"/>
        <v>-3069</v>
      </c>
      <c r="BL74" s="27">
        <f t="shared" si="83"/>
        <v>0.98387079820891754</v>
      </c>
      <c r="BM74" s="20">
        <v>278257</v>
      </c>
      <c r="BN74" s="20">
        <f t="shared" si="84"/>
        <v>-17559</v>
      </c>
      <c r="BO74" s="27">
        <f t="shared" si="85"/>
        <v>0.9406421559347703</v>
      </c>
      <c r="BP74" s="47">
        <f t="shared" si="86"/>
        <v>2196457</v>
      </c>
      <c r="BQ74" s="25">
        <f t="shared" si="90"/>
        <v>-207691</v>
      </c>
      <c r="BR74" s="42">
        <f t="shared" si="91"/>
        <v>0.9136113916447739</v>
      </c>
      <c r="BS74" s="62">
        <f>BP74*43/100</f>
        <v>944476.51</v>
      </c>
      <c r="BT74" s="49">
        <f t="shared" si="87"/>
        <v>944476.51</v>
      </c>
      <c r="BU74" s="110">
        <f t="shared" si="92"/>
        <v>-17182.689999999944</v>
      </c>
      <c r="BV74" s="31">
        <f t="shared" si="93"/>
        <v>0.98213224601813209</v>
      </c>
    </row>
    <row r="75" spans="1:74" x14ac:dyDescent="0.2">
      <c r="A75" s="19">
        <v>22</v>
      </c>
      <c r="B75" s="19" t="s">
        <v>65</v>
      </c>
      <c r="C75" s="4">
        <v>1012000984</v>
      </c>
      <c r="D75" s="4">
        <v>101201001</v>
      </c>
      <c r="E75" s="4">
        <v>86618101</v>
      </c>
      <c r="F75" s="20">
        <v>40907</v>
      </c>
      <c r="G75" s="20">
        <v>40750</v>
      </c>
      <c r="H75" s="20">
        <v>33658</v>
      </c>
      <c r="I75" s="21">
        <f t="shared" ref="I75:I96" si="94">F75+G75+H75</f>
        <v>115315</v>
      </c>
      <c r="J75" s="28"/>
      <c r="K75" s="20">
        <v>34442</v>
      </c>
      <c r="L75" s="20">
        <v>71790</v>
      </c>
      <c r="M75" s="21">
        <f t="shared" ref="M75:M96" si="95">I75+J75+K75+L75</f>
        <v>221547</v>
      </c>
      <c r="N75" s="20">
        <v>38659</v>
      </c>
      <c r="O75" s="20">
        <v>44994</v>
      </c>
      <c r="P75" s="20">
        <v>42506</v>
      </c>
      <c r="Q75" s="21">
        <f t="shared" ref="Q75:Q96" si="96">M75+N75+O75+P75</f>
        <v>347706</v>
      </c>
      <c r="R75" s="20">
        <v>43877</v>
      </c>
      <c r="S75" s="20">
        <v>37641</v>
      </c>
      <c r="T75" s="20">
        <v>37052</v>
      </c>
      <c r="U75" s="21">
        <f t="shared" ref="U75:U96" si="97">Q75+R75+S75+T75</f>
        <v>466276</v>
      </c>
      <c r="V75" s="28">
        <f t="shared" ref="V75:V96" si="98">IF(E75=86618101,U75*40/100,U75*48/100)</f>
        <v>186510.4</v>
      </c>
      <c r="W75" s="20">
        <v>32902</v>
      </c>
      <c r="X75" s="20">
        <f t="shared" ref="X75:X96" si="99">W75-F75</f>
        <v>-8005</v>
      </c>
      <c r="Y75" s="22">
        <f t="shared" ref="Y75:Y96" si="100">W75/F75</f>
        <v>0.80431222040237615</v>
      </c>
      <c r="Z75" s="20">
        <v>0</v>
      </c>
      <c r="AA75" s="20">
        <f t="shared" ref="AA75:AA96" si="101">Z75-G75</f>
        <v>-40750</v>
      </c>
      <c r="AB75" s="22">
        <f t="shared" ref="AB75:AB96" si="102">Z75/G75</f>
        <v>0</v>
      </c>
      <c r="AC75" s="20">
        <v>76098</v>
      </c>
      <c r="AD75" s="20">
        <f t="shared" ref="AD75:AD96" si="103">AC75-H75</f>
        <v>42440</v>
      </c>
      <c r="AE75" s="22">
        <f t="shared" ref="AE75:AE96" si="104">AC75/H75</f>
        <v>2.2609186523263416</v>
      </c>
      <c r="AF75" s="23">
        <f t="shared" ref="AF75:AF96" si="105">W75+Z75+AC75</f>
        <v>109000</v>
      </c>
      <c r="AG75" s="23">
        <f t="shared" ref="AG75:AG96" si="106">AF75-I75</f>
        <v>-6315</v>
      </c>
      <c r="AH75" s="24">
        <f t="shared" ref="AH75:AH96" si="107">AF75/I75</f>
        <v>0.94523695963231147</v>
      </c>
      <c r="AI75" s="20">
        <v>34496</v>
      </c>
      <c r="AJ75" s="20">
        <f t="shared" ref="AJ75:AJ96" si="108">AI75-J75</f>
        <v>34496</v>
      </c>
      <c r="AK75" s="22" t="e">
        <f t="shared" ref="AK75:AK96" si="109">AI75/J75</f>
        <v>#DIV/0!</v>
      </c>
      <c r="AL75" s="20">
        <v>0</v>
      </c>
      <c r="AM75" s="20">
        <f t="shared" ref="AM75:AM96" si="110">AL75-K75</f>
        <v>-34442</v>
      </c>
      <c r="AN75" s="22">
        <f t="shared" ref="AN75:AN96" si="111">AL75/K75</f>
        <v>0</v>
      </c>
      <c r="AO75" s="20">
        <v>102006.41</v>
      </c>
      <c r="AP75" s="20">
        <f t="shared" ref="AP75:AP96" si="112">AO75-L75</f>
        <v>30216.410000000003</v>
      </c>
      <c r="AQ75" s="22">
        <f t="shared" ref="AQ75:AQ96" si="113">AO75/L75</f>
        <v>1.4208999860704834</v>
      </c>
      <c r="AR75" s="25">
        <f t="shared" ref="AR75:AR96" si="114">AF75+AI75+AL75+AO75</f>
        <v>245502.41</v>
      </c>
      <c r="AS75" s="25">
        <f t="shared" si="88"/>
        <v>23955.410000000003</v>
      </c>
      <c r="AT75" s="26">
        <f t="shared" si="89"/>
        <v>1.1081278915986223</v>
      </c>
      <c r="AU75" s="20">
        <v>106891</v>
      </c>
      <c r="AV75" s="20">
        <f t="shared" ref="AV75:AV96" si="115">AU75-N75</f>
        <v>68232</v>
      </c>
      <c r="AW75" s="22">
        <f t="shared" ref="AW75:AW96" si="116">AU75/N75</f>
        <v>2.7649706407304895</v>
      </c>
      <c r="AX75" s="20">
        <v>9438.66</v>
      </c>
      <c r="AY75" s="20">
        <f t="shared" ref="AY75:AY96" si="117">AX75-O75</f>
        <v>-35555.339999999997</v>
      </c>
      <c r="AZ75" s="22">
        <f t="shared" ref="AZ75:AZ96" si="118">AX75/O75</f>
        <v>0.20977597012935056</v>
      </c>
      <c r="BA75" s="20">
        <v>22966</v>
      </c>
      <c r="BB75" s="20">
        <f t="shared" ref="BB75:BB96" si="119">BA75-P75</f>
        <v>-19540</v>
      </c>
      <c r="BC75" s="27">
        <f t="shared" ref="BC75:BC96" si="120">BA75/P75</f>
        <v>0.5403001929139416</v>
      </c>
      <c r="BD75" s="25">
        <f t="shared" ref="BD75:BD96" si="121">AR75+AU75+AX75+BA75</f>
        <v>384798.07</v>
      </c>
      <c r="BE75" s="25">
        <f t="shared" ref="BE75:BE96" si="122">BD75-Q75</f>
        <v>37092.070000000007</v>
      </c>
      <c r="BF75" s="26">
        <f t="shared" ref="BF75:BF96" si="123">BD75/Q75</f>
        <v>1.1066765313224391</v>
      </c>
      <c r="BG75" s="20">
        <v>0</v>
      </c>
      <c r="BH75" s="20">
        <f t="shared" ref="BH75:BH96" si="124">BG75-R75</f>
        <v>-43877</v>
      </c>
      <c r="BI75" s="27">
        <f t="shared" ref="BI75:BI96" si="125">BG75/R75</f>
        <v>0</v>
      </c>
      <c r="BJ75" s="20">
        <v>7518</v>
      </c>
      <c r="BK75" s="20">
        <f t="shared" ref="BK75:BK96" si="126">BJ75-S75</f>
        <v>-30123</v>
      </c>
      <c r="BL75" s="27">
        <f t="shared" ref="BL75:BL96" si="127">BJ75/S75</f>
        <v>0.19972901888897746</v>
      </c>
      <c r="BM75" s="20">
        <v>0</v>
      </c>
      <c r="BN75" s="20">
        <f t="shared" ref="BN75:BN96" si="128">BM75-T75</f>
        <v>-37052</v>
      </c>
      <c r="BO75" s="27">
        <f t="shared" ref="BO75:BO96" si="129">BM75/T75</f>
        <v>0</v>
      </c>
      <c r="BP75" s="47">
        <f t="shared" ref="BP75:BP96" si="130">BD75+BG75+BJ75+BM75</f>
        <v>392316.07</v>
      </c>
      <c r="BQ75" s="25">
        <f t="shared" si="90"/>
        <v>-73959.929999999993</v>
      </c>
      <c r="BR75" s="42">
        <f t="shared" si="91"/>
        <v>0.84138164949514882</v>
      </c>
      <c r="BS75" s="62">
        <f>BP75*43/100</f>
        <v>168695.91010000001</v>
      </c>
      <c r="BT75" s="49">
        <f t="shared" ref="BT75:BT96" si="131">IF(E75=86618101,BP75*43/100,BP75*51/100)</f>
        <v>168695.91010000001</v>
      </c>
      <c r="BU75" s="110">
        <f t="shared" si="92"/>
        <v>-17814.489899999986</v>
      </c>
      <c r="BV75" s="31">
        <f t="shared" si="93"/>
        <v>0.904485273207285</v>
      </c>
    </row>
    <row r="76" spans="1:74" x14ac:dyDescent="0.2">
      <c r="A76" s="19">
        <v>34</v>
      </c>
      <c r="B76" s="19" t="s">
        <v>77</v>
      </c>
      <c r="C76" s="4">
        <v>1012007732</v>
      </c>
      <c r="D76" s="4">
        <v>101201001</v>
      </c>
      <c r="E76" s="4">
        <v>86618101</v>
      </c>
      <c r="F76" s="20">
        <v>48523</v>
      </c>
      <c r="G76" s="20">
        <v>71470</v>
      </c>
      <c r="H76" s="20">
        <v>45482</v>
      </c>
      <c r="I76" s="21">
        <f t="shared" si="94"/>
        <v>165475</v>
      </c>
      <c r="J76" s="28">
        <v>51177</v>
      </c>
      <c r="K76" s="20">
        <v>36861</v>
      </c>
      <c r="L76" s="20">
        <v>47002</v>
      </c>
      <c r="M76" s="21">
        <f t="shared" si="95"/>
        <v>300515</v>
      </c>
      <c r="N76" s="20">
        <v>38424</v>
      </c>
      <c r="O76" s="20">
        <v>36000</v>
      </c>
      <c r="P76" s="20">
        <v>38732</v>
      </c>
      <c r="Q76" s="21">
        <f t="shared" si="96"/>
        <v>413671</v>
      </c>
      <c r="R76" s="20">
        <v>66524</v>
      </c>
      <c r="S76" s="20">
        <v>7854</v>
      </c>
      <c r="T76" s="20">
        <v>61699</v>
      </c>
      <c r="U76" s="21">
        <f t="shared" si="97"/>
        <v>549748</v>
      </c>
      <c r="V76" s="28">
        <f t="shared" si="98"/>
        <v>219899.2</v>
      </c>
      <c r="W76" s="20">
        <v>30502</v>
      </c>
      <c r="X76" s="20">
        <f t="shared" si="99"/>
        <v>-18021</v>
      </c>
      <c r="Y76" s="22">
        <f t="shared" si="100"/>
        <v>0.62860911320404755</v>
      </c>
      <c r="Z76" s="20">
        <v>38911</v>
      </c>
      <c r="AA76" s="20">
        <f t="shared" si="101"/>
        <v>-32559</v>
      </c>
      <c r="AB76" s="22">
        <f t="shared" si="102"/>
        <v>0.54443822582901913</v>
      </c>
      <c r="AC76" s="20">
        <v>2775</v>
      </c>
      <c r="AD76" s="20">
        <f t="shared" si="103"/>
        <v>-42707</v>
      </c>
      <c r="AE76" s="22">
        <f t="shared" si="104"/>
        <v>6.1013148058572622E-2</v>
      </c>
      <c r="AF76" s="23">
        <f t="shared" si="105"/>
        <v>72188</v>
      </c>
      <c r="AG76" s="23">
        <f t="shared" si="106"/>
        <v>-93287</v>
      </c>
      <c r="AH76" s="24">
        <f t="shared" si="107"/>
        <v>0.43624716724580753</v>
      </c>
      <c r="AI76" s="20">
        <v>73015</v>
      </c>
      <c r="AJ76" s="20">
        <f t="shared" si="108"/>
        <v>21838</v>
      </c>
      <c r="AK76" s="22">
        <f t="shared" si="109"/>
        <v>1.4267151259354789</v>
      </c>
      <c r="AL76" s="20">
        <v>37825</v>
      </c>
      <c r="AM76" s="20">
        <f t="shared" si="110"/>
        <v>964</v>
      </c>
      <c r="AN76" s="22">
        <f t="shared" si="111"/>
        <v>1.0261523018908874</v>
      </c>
      <c r="AO76" s="20">
        <v>34217</v>
      </c>
      <c r="AP76" s="20">
        <f t="shared" si="112"/>
        <v>-12785</v>
      </c>
      <c r="AQ76" s="22">
        <f t="shared" si="113"/>
        <v>0.72799029828517936</v>
      </c>
      <c r="AR76" s="25">
        <f t="shared" si="114"/>
        <v>217245</v>
      </c>
      <c r="AS76" s="25">
        <f t="shared" si="88"/>
        <v>-83270</v>
      </c>
      <c r="AT76" s="26">
        <f t="shared" si="89"/>
        <v>0.72290900620601306</v>
      </c>
      <c r="AU76" s="20">
        <v>50185</v>
      </c>
      <c r="AV76" s="20">
        <f t="shared" si="115"/>
        <v>11761</v>
      </c>
      <c r="AW76" s="22">
        <f t="shared" si="116"/>
        <v>1.3060847387049761</v>
      </c>
      <c r="AX76" s="20">
        <v>0</v>
      </c>
      <c r="AY76" s="20">
        <f t="shared" si="117"/>
        <v>-36000</v>
      </c>
      <c r="AZ76" s="22">
        <f t="shared" si="118"/>
        <v>0</v>
      </c>
      <c r="BA76" s="20">
        <v>37572</v>
      </c>
      <c r="BB76" s="20">
        <f t="shared" si="119"/>
        <v>-1160</v>
      </c>
      <c r="BC76" s="27">
        <f t="shared" si="120"/>
        <v>0.97005060415160593</v>
      </c>
      <c r="BD76" s="25">
        <f t="shared" si="121"/>
        <v>305002</v>
      </c>
      <c r="BE76" s="25">
        <f t="shared" si="122"/>
        <v>-108669</v>
      </c>
      <c r="BF76" s="26">
        <f t="shared" si="123"/>
        <v>0.7373057333001346</v>
      </c>
      <c r="BG76" s="20">
        <v>0</v>
      </c>
      <c r="BH76" s="20">
        <f t="shared" si="124"/>
        <v>-66524</v>
      </c>
      <c r="BI76" s="27">
        <f t="shared" si="125"/>
        <v>0</v>
      </c>
      <c r="BJ76" s="20">
        <v>115956.67</v>
      </c>
      <c r="BK76" s="20">
        <f t="shared" si="126"/>
        <v>108102.67</v>
      </c>
      <c r="BL76" s="27">
        <f t="shared" si="127"/>
        <v>14.764027247262542</v>
      </c>
      <c r="BM76" s="20">
        <v>47052</v>
      </c>
      <c r="BN76" s="20">
        <f t="shared" si="128"/>
        <v>-14647</v>
      </c>
      <c r="BO76" s="27">
        <f t="shared" si="129"/>
        <v>0.76260555276422637</v>
      </c>
      <c r="BP76" s="47">
        <f t="shared" si="130"/>
        <v>468010.67</v>
      </c>
      <c r="BQ76" s="25">
        <f t="shared" si="90"/>
        <v>-81737.330000000016</v>
      </c>
      <c r="BR76" s="42">
        <f t="shared" si="91"/>
        <v>0.85131854958999398</v>
      </c>
      <c r="BS76" s="62">
        <f>BP76*43/100</f>
        <v>201244.58809999999</v>
      </c>
      <c r="BT76" s="49">
        <f t="shared" si="131"/>
        <v>201244.58809999999</v>
      </c>
      <c r="BU76" s="110">
        <f t="shared" si="92"/>
        <v>-18654.611900000018</v>
      </c>
      <c r="BV76" s="31">
        <f t="shared" si="93"/>
        <v>0.91516744080924339</v>
      </c>
    </row>
    <row r="77" spans="1:74" x14ac:dyDescent="0.2">
      <c r="A77" s="19">
        <v>1</v>
      </c>
      <c r="B77" s="19" t="s">
        <v>40</v>
      </c>
      <c r="C77" s="4">
        <v>7708503727</v>
      </c>
      <c r="D77" s="4" t="s">
        <v>41</v>
      </c>
      <c r="E77" s="4">
        <v>86618101</v>
      </c>
      <c r="F77" s="20">
        <v>9428</v>
      </c>
      <c r="G77" s="20">
        <v>161657</v>
      </c>
      <c r="H77" s="20">
        <v>56838</v>
      </c>
      <c r="I77" s="21">
        <f t="shared" si="94"/>
        <v>227923</v>
      </c>
      <c r="J77" s="20">
        <v>47327</v>
      </c>
      <c r="K77" s="20">
        <v>64783</v>
      </c>
      <c r="L77" s="20">
        <v>-75888</v>
      </c>
      <c r="M77" s="21">
        <f t="shared" si="95"/>
        <v>264145</v>
      </c>
      <c r="N77" s="20">
        <v>49315</v>
      </c>
      <c r="O77" s="20">
        <v>59699</v>
      </c>
      <c r="P77" s="20">
        <v>37693</v>
      </c>
      <c r="Q77" s="21">
        <f t="shared" si="96"/>
        <v>410852</v>
      </c>
      <c r="R77" s="20">
        <v>48715</v>
      </c>
      <c r="S77" s="20">
        <v>52081</v>
      </c>
      <c r="T77" s="20">
        <v>72241</v>
      </c>
      <c r="U77" s="21">
        <f t="shared" si="97"/>
        <v>583889</v>
      </c>
      <c r="V77" s="28">
        <f t="shared" si="98"/>
        <v>233555.6</v>
      </c>
      <c r="W77" s="20">
        <v>4146</v>
      </c>
      <c r="X77" s="20">
        <f t="shared" si="99"/>
        <v>-5282</v>
      </c>
      <c r="Y77" s="22">
        <f t="shared" si="100"/>
        <v>0.43975392448027151</v>
      </c>
      <c r="Z77" s="20">
        <v>46086</v>
      </c>
      <c r="AA77" s="20">
        <f t="shared" si="101"/>
        <v>-115571</v>
      </c>
      <c r="AB77" s="22">
        <f t="shared" si="102"/>
        <v>0.28508508756193668</v>
      </c>
      <c r="AC77" s="20">
        <v>40401</v>
      </c>
      <c r="AD77" s="20">
        <f t="shared" si="103"/>
        <v>-16437</v>
      </c>
      <c r="AE77" s="22">
        <f t="shared" si="104"/>
        <v>0.71080966958724801</v>
      </c>
      <c r="AF77" s="23">
        <f t="shared" si="105"/>
        <v>90633</v>
      </c>
      <c r="AG77" s="23">
        <f t="shared" si="106"/>
        <v>-137290</v>
      </c>
      <c r="AH77" s="24">
        <f t="shared" si="107"/>
        <v>0.39764745111287586</v>
      </c>
      <c r="AI77" s="20">
        <v>39396</v>
      </c>
      <c r="AJ77" s="20">
        <f t="shared" si="108"/>
        <v>-7931</v>
      </c>
      <c r="AK77" s="22">
        <f t="shared" si="109"/>
        <v>0.83242123946161806</v>
      </c>
      <c r="AL77" s="20">
        <v>48464</v>
      </c>
      <c r="AM77" s="20">
        <f t="shared" si="110"/>
        <v>-16319</v>
      </c>
      <c r="AN77" s="22">
        <f t="shared" si="111"/>
        <v>0.74809749471311915</v>
      </c>
      <c r="AO77" s="20">
        <v>40180</v>
      </c>
      <c r="AP77" s="20">
        <f t="shared" si="112"/>
        <v>116068</v>
      </c>
      <c r="AQ77" s="22">
        <f t="shared" si="113"/>
        <v>-0.52946447396162766</v>
      </c>
      <c r="AR77" s="25">
        <f t="shared" si="114"/>
        <v>218673</v>
      </c>
      <c r="AS77" s="25">
        <f t="shared" si="88"/>
        <v>-45472</v>
      </c>
      <c r="AT77" s="26">
        <f t="shared" si="89"/>
        <v>0.82785212667285013</v>
      </c>
      <c r="AU77" s="20">
        <v>41116</v>
      </c>
      <c r="AV77" s="20">
        <f t="shared" si="115"/>
        <v>-8199</v>
      </c>
      <c r="AW77" s="22">
        <f t="shared" si="116"/>
        <v>0.83374226908648486</v>
      </c>
      <c r="AX77" s="20">
        <v>38950</v>
      </c>
      <c r="AY77" s="20">
        <f t="shared" si="117"/>
        <v>-20749</v>
      </c>
      <c r="AZ77" s="22">
        <f t="shared" si="118"/>
        <v>0.65243973935911825</v>
      </c>
      <c r="BA77" s="20">
        <v>42526</v>
      </c>
      <c r="BB77" s="20">
        <f t="shared" si="119"/>
        <v>4833</v>
      </c>
      <c r="BC77" s="27">
        <f t="shared" si="120"/>
        <v>1.1282200939166422</v>
      </c>
      <c r="BD77" s="25">
        <f t="shared" si="121"/>
        <v>341265</v>
      </c>
      <c r="BE77" s="25">
        <f t="shared" si="122"/>
        <v>-69587</v>
      </c>
      <c r="BF77" s="26">
        <f t="shared" si="123"/>
        <v>0.83062757391956232</v>
      </c>
      <c r="BG77" s="20">
        <v>58747</v>
      </c>
      <c r="BH77" s="20">
        <f t="shared" si="124"/>
        <v>10032</v>
      </c>
      <c r="BI77" s="27">
        <f t="shared" si="125"/>
        <v>1.2059324643333675</v>
      </c>
      <c r="BJ77" s="20">
        <v>47980</v>
      </c>
      <c r="BK77" s="20">
        <f t="shared" si="126"/>
        <v>-4101</v>
      </c>
      <c r="BL77" s="27">
        <f t="shared" si="127"/>
        <v>0.92125727232580024</v>
      </c>
      <c r="BM77" s="20">
        <v>41928</v>
      </c>
      <c r="BN77" s="20">
        <f t="shared" si="128"/>
        <v>-30313</v>
      </c>
      <c r="BO77" s="27">
        <f t="shared" si="129"/>
        <v>0.5803906368959455</v>
      </c>
      <c r="BP77" s="47">
        <f t="shared" si="130"/>
        <v>489920</v>
      </c>
      <c r="BQ77" s="25">
        <f t="shared" si="90"/>
        <v>-93969</v>
      </c>
      <c r="BR77" s="42">
        <f t="shared" si="91"/>
        <v>0.8390635891410867</v>
      </c>
      <c r="BS77" s="62">
        <f>BP77*43/100</f>
        <v>210665.60000000001</v>
      </c>
      <c r="BT77" s="49">
        <f t="shared" si="131"/>
        <v>210665.60000000001</v>
      </c>
      <c r="BU77" s="110">
        <f t="shared" si="92"/>
        <v>-22890</v>
      </c>
      <c r="BV77" s="31">
        <f t="shared" si="93"/>
        <v>0.90199335832666827</v>
      </c>
    </row>
    <row r="78" spans="1:74" x14ac:dyDescent="0.2">
      <c r="A78" s="19">
        <v>83</v>
      </c>
      <c r="B78" s="19" t="s">
        <v>152</v>
      </c>
      <c r="C78" s="4" t="s">
        <v>153</v>
      </c>
      <c r="D78" s="4" t="s">
        <v>83</v>
      </c>
      <c r="E78" s="4">
        <v>86618450</v>
      </c>
      <c r="F78" s="20">
        <v>2945</v>
      </c>
      <c r="G78" s="20">
        <v>81723</v>
      </c>
      <c r="H78" s="20">
        <v>77106</v>
      </c>
      <c r="I78" s="21">
        <f t="shared" si="94"/>
        <v>161774</v>
      </c>
      <c r="J78" s="28">
        <v>75612</v>
      </c>
      <c r="K78" s="20">
        <v>75909</v>
      </c>
      <c r="L78" s="20">
        <v>191681</v>
      </c>
      <c r="M78" s="21">
        <f t="shared" si="95"/>
        <v>504976</v>
      </c>
      <c r="N78" s="20">
        <v>60407</v>
      </c>
      <c r="O78" s="20">
        <v>42509</v>
      </c>
      <c r="P78" s="20">
        <v>23164</v>
      </c>
      <c r="Q78" s="21">
        <f t="shared" si="96"/>
        <v>631056</v>
      </c>
      <c r="R78" s="20">
        <v>76734</v>
      </c>
      <c r="S78" s="20">
        <v>85697</v>
      </c>
      <c r="T78" s="20">
        <v>140901</v>
      </c>
      <c r="U78" s="21">
        <f t="shared" si="97"/>
        <v>934388</v>
      </c>
      <c r="V78" s="28">
        <f t="shared" si="98"/>
        <v>448506.24</v>
      </c>
      <c r="W78" s="20">
        <v>11013</v>
      </c>
      <c r="X78" s="20">
        <f t="shared" si="99"/>
        <v>8068</v>
      </c>
      <c r="Y78" s="22">
        <f t="shared" si="100"/>
        <v>3.7395585738539898</v>
      </c>
      <c r="Z78" s="20">
        <v>84762</v>
      </c>
      <c r="AA78" s="20">
        <f t="shared" si="101"/>
        <v>3039</v>
      </c>
      <c r="AB78" s="22">
        <f t="shared" si="102"/>
        <v>1.0371865937373812</v>
      </c>
      <c r="AC78" s="20">
        <v>80357</v>
      </c>
      <c r="AD78" s="20">
        <f t="shared" si="103"/>
        <v>3251</v>
      </c>
      <c r="AE78" s="22">
        <f t="shared" si="104"/>
        <v>1.0421627370113868</v>
      </c>
      <c r="AF78" s="23">
        <f t="shared" si="105"/>
        <v>176132</v>
      </c>
      <c r="AG78" s="23">
        <f t="shared" si="106"/>
        <v>14358</v>
      </c>
      <c r="AH78" s="24">
        <f t="shared" si="107"/>
        <v>1.0887534461656385</v>
      </c>
      <c r="AI78" s="20">
        <v>77821</v>
      </c>
      <c r="AJ78" s="20">
        <f t="shared" si="108"/>
        <v>2209</v>
      </c>
      <c r="AK78" s="22">
        <f t="shared" si="109"/>
        <v>1.029214939427604</v>
      </c>
      <c r="AL78" s="20">
        <v>93339</v>
      </c>
      <c r="AM78" s="20">
        <f t="shared" si="110"/>
        <v>17430</v>
      </c>
      <c r="AN78" s="22">
        <f t="shared" si="111"/>
        <v>1.2296170414575347</v>
      </c>
      <c r="AO78" s="20">
        <v>225876</v>
      </c>
      <c r="AP78" s="20">
        <f t="shared" si="112"/>
        <v>34195</v>
      </c>
      <c r="AQ78" s="22">
        <f t="shared" si="113"/>
        <v>1.1783953547821642</v>
      </c>
      <c r="AR78" s="25">
        <f t="shared" si="114"/>
        <v>573168</v>
      </c>
      <c r="AS78" s="25">
        <f t="shared" si="88"/>
        <v>68192</v>
      </c>
      <c r="AT78" s="26">
        <f t="shared" si="89"/>
        <v>1.1350400811127657</v>
      </c>
      <c r="AU78" s="20">
        <v>40772</v>
      </c>
      <c r="AV78" s="20">
        <f t="shared" si="115"/>
        <v>-19635</v>
      </c>
      <c r="AW78" s="22">
        <f t="shared" si="116"/>
        <v>0.67495488933401759</v>
      </c>
      <c r="AX78" s="20">
        <v>11084</v>
      </c>
      <c r="AY78" s="20">
        <f t="shared" si="117"/>
        <v>-31425</v>
      </c>
      <c r="AZ78" s="22">
        <f t="shared" si="118"/>
        <v>0.26074478345762075</v>
      </c>
      <c r="BA78" s="20">
        <v>18369</v>
      </c>
      <c r="BB78" s="20">
        <f t="shared" si="119"/>
        <v>-4795</v>
      </c>
      <c r="BC78" s="27">
        <f t="shared" si="120"/>
        <v>0.79299775513728199</v>
      </c>
      <c r="BD78" s="25">
        <f t="shared" si="121"/>
        <v>643393</v>
      </c>
      <c r="BE78" s="25">
        <f t="shared" si="122"/>
        <v>12337</v>
      </c>
      <c r="BF78" s="26">
        <f t="shared" si="123"/>
        <v>1.0195497705433432</v>
      </c>
      <c r="BG78" s="20">
        <v>77463</v>
      </c>
      <c r="BH78" s="20">
        <f t="shared" si="124"/>
        <v>729</v>
      </c>
      <c r="BI78" s="27">
        <f t="shared" si="125"/>
        <v>1.009500351864884</v>
      </c>
      <c r="BJ78" s="20">
        <v>73172</v>
      </c>
      <c r="BK78" s="20">
        <f t="shared" si="126"/>
        <v>-12525</v>
      </c>
      <c r="BL78" s="27">
        <f t="shared" si="127"/>
        <v>0.85384552551431203</v>
      </c>
      <c r="BM78" s="20">
        <v>34937</v>
      </c>
      <c r="BN78" s="20">
        <f t="shared" si="128"/>
        <v>-105964</v>
      </c>
      <c r="BO78" s="27">
        <f t="shared" si="129"/>
        <v>0.24795423737233943</v>
      </c>
      <c r="BP78" s="47">
        <f t="shared" si="130"/>
        <v>828965</v>
      </c>
      <c r="BQ78" s="25">
        <f t="shared" si="90"/>
        <v>-105423</v>
      </c>
      <c r="BR78" s="42">
        <f t="shared" si="91"/>
        <v>0.88717427877926514</v>
      </c>
      <c r="BS78" s="42">
        <f>BP78*51/100</f>
        <v>422772.15</v>
      </c>
      <c r="BT78" s="49">
        <f t="shared" si="131"/>
        <v>422772.15</v>
      </c>
      <c r="BU78" s="110">
        <f t="shared" si="92"/>
        <v>-25734.089999999967</v>
      </c>
      <c r="BV78" s="31">
        <f t="shared" si="93"/>
        <v>0.94262267120296928</v>
      </c>
    </row>
    <row r="79" spans="1:74" x14ac:dyDescent="0.2">
      <c r="A79" s="19">
        <v>40</v>
      </c>
      <c r="B79" s="19" t="s">
        <v>91</v>
      </c>
      <c r="C79" s="4" t="s">
        <v>92</v>
      </c>
      <c r="D79" s="4" t="s">
        <v>83</v>
      </c>
      <c r="E79" s="4">
        <v>86618101</v>
      </c>
      <c r="F79" s="20">
        <v>15689</v>
      </c>
      <c r="G79" s="20">
        <v>14172</v>
      </c>
      <c r="H79" s="20">
        <v>92730</v>
      </c>
      <c r="I79" s="21">
        <f t="shared" si="94"/>
        <v>122591</v>
      </c>
      <c r="J79" s="28">
        <v>10346</v>
      </c>
      <c r="K79" s="20">
        <v>0</v>
      </c>
      <c r="L79" s="20">
        <v>13999</v>
      </c>
      <c r="M79" s="21">
        <f t="shared" si="95"/>
        <v>146936</v>
      </c>
      <c r="N79" s="20">
        <v>14397</v>
      </c>
      <c r="O79" s="20">
        <v>12268</v>
      </c>
      <c r="P79" s="20">
        <v>18927</v>
      </c>
      <c r="Q79" s="21">
        <f t="shared" si="96"/>
        <v>192528</v>
      </c>
      <c r="R79" s="20">
        <v>13976</v>
      </c>
      <c r="S79" s="20">
        <v>14687</v>
      </c>
      <c r="T79" s="20">
        <v>31327</v>
      </c>
      <c r="U79" s="21">
        <f t="shared" si="97"/>
        <v>252518</v>
      </c>
      <c r="V79" s="28">
        <f t="shared" si="98"/>
        <v>101007.2</v>
      </c>
      <c r="W79" s="20">
        <v>0</v>
      </c>
      <c r="X79" s="20">
        <f t="shared" si="99"/>
        <v>-15689</v>
      </c>
      <c r="Y79" s="22">
        <f t="shared" si="100"/>
        <v>0</v>
      </c>
      <c r="Z79" s="20">
        <v>60360</v>
      </c>
      <c r="AA79" s="20">
        <f t="shared" si="101"/>
        <v>46188</v>
      </c>
      <c r="AB79" s="22">
        <f t="shared" si="102"/>
        <v>4.259102455546147</v>
      </c>
      <c r="AC79" s="20">
        <v>18663</v>
      </c>
      <c r="AD79" s="20">
        <f t="shared" si="103"/>
        <v>-74067</v>
      </c>
      <c r="AE79" s="22">
        <f t="shared" si="104"/>
        <v>0.20126172759624716</v>
      </c>
      <c r="AF79" s="23">
        <f t="shared" si="105"/>
        <v>79023</v>
      </c>
      <c r="AG79" s="23">
        <f t="shared" si="106"/>
        <v>-43568</v>
      </c>
      <c r="AH79" s="24">
        <f t="shared" si="107"/>
        <v>0.64460686347284879</v>
      </c>
      <c r="AI79" s="20">
        <v>1798</v>
      </c>
      <c r="AJ79" s="20">
        <f t="shared" si="108"/>
        <v>-8548</v>
      </c>
      <c r="AK79" s="22">
        <f t="shared" si="109"/>
        <v>0.17378697080997488</v>
      </c>
      <c r="AL79" s="20">
        <v>9082</v>
      </c>
      <c r="AM79" s="20">
        <f t="shared" si="110"/>
        <v>9082</v>
      </c>
      <c r="AN79" s="22" t="e">
        <f t="shared" si="111"/>
        <v>#DIV/0!</v>
      </c>
      <c r="AO79" s="20">
        <v>20358.5</v>
      </c>
      <c r="AP79" s="20">
        <f t="shared" si="112"/>
        <v>6359.5</v>
      </c>
      <c r="AQ79" s="22">
        <f t="shared" si="113"/>
        <v>1.4542824487463391</v>
      </c>
      <c r="AR79" s="25">
        <f t="shared" si="114"/>
        <v>110261.5</v>
      </c>
      <c r="AS79" s="25">
        <f t="shared" si="88"/>
        <v>-36674.5</v>
      </c>
      <c r="AT79" s="26">
        <f t="shared" si="89"/>
        <v>0.75040493820438825</v>
      </c>
      <c r="AU79" s="20">
        <v>0</v>
      </c>
      <c r="AV79" s="20">
        <f t="shared" si="115"/>
        <v>-14397</v>
      </c>
      <c r="AW79" s="22">
        <f t="shared" si="116"/>
        <v>0</v>
      </c>
      <c r="AX79" s="20">
        <v>7905</v>
      </c>
      <c r="AY79" s="20">
        <f t="shared" si="117"/>
        <v>-4363</v>
      </c>
      <c r="AZ79" s="22">
        <f t="shared" si="118"/>
        <v>0.64435930877078573</v>
      </c>
      <c r="BA79" s="20">
        <v>23162</v>
      </c>
      <c r="BB79" s="20">
        <f t="shared" si="119"/>
        <v>4235</v>
      </c>
      <c r="BC79" s="27">
        <f t="shared" si="120"/>
        <v>1.2237544248956518</v>
      </c>
      <c r="BD79" s="25">
        <f t="shared" si="121"/>
        <v>141328.5</v>
      </c>
      <c r="BE79" s="25">
        <f t="shared" si="122"/>
        <v>-51199.5</v>
      </c>
      <c r="BF79" s="26">
        <f t="shared" si="123"/>
        <v>0.73406725255547245</v>
      </c>
      <c r="BG79" s="20">
        <v>0</v>
      </c>
      <c r="BH79" s="20">
        <f t="shared" si="124"/>
        <v>-13976</v>
      </c>
      <c r="BI79" s="27">
        <f t="shared" si="125"/>
        <v>0</v>
      </c>
      <c r="BJ79" s="20">
        <v>11306</v>
      </c>
      <c r="BK79" s="20">
        <f t="shared" si="126"/>
        <v>-3381</v>
      </c>
      <c r="BL79" s="27">
        <f t="shared" si="127"/>
        <v>0.76979641860148429</v>
      </c>
      <c r="BM79" s="20">
        <v>16731</v>
      </c>
      <c r="BN79" s="20">
        <f t="shared" si="128"/>
        <v>-14596</v>
      </c>
      <c r="BO79" s="27">
        <f t="shared" si="129"/>
        <v>0.53407603664570502</v>
      </c>
      <c r="BP79" s="47">
        <f t="shared" si="130"/>
        <v>169365.5</v>
      </c>
      <c r="BQ79" s="25">
        <f t="shared" si="90"/>
        <v>-83152.5</v>
      </c>
      <c r="BR79" s="42">
        <f t="shared" si="91"/>
        <v>0.6707066426947782</v>
      </c>
      <c r="BS79" s="62">
        <f>BP79*43/100</f>
        <v>72827.164999999994</v>
      </c>
      <c r="BT79" s="49">
        <f t="shared" si="131"/>
        <v>72827.164999999994</v>
      </c>
      <c r="BU79" s="110">
        <f t="shared" si="92"/>
        <v>-28180.035000000003</v>
      </c>
      <c r="BV79" s="31">
        <f t="shared" si="93"/>
        <v>0.72100964089688646</v>
      </c>
    </row>
    <row r="80" spans="1:74" x14ac:dyDescent="0.2">
      <c r="A80" s="19">
        <v>65</v>
      </c>
      <c r="B80" s="19" t="s">
        <v>124</v>
      </c>
      <c r="C80" s="4">
        <v>7802750184</v>
      </c>
      <c r="D80" s="4">
        <v>101245001</v>
      </c>
      <c r="E80" s="4">
        <v>86618411</v>
      </c>
      <c r="F80" s="20">
        <v>1493</v>
      </c>
      <c r="G80" s="20">
        <v>2</v>
      </c>
      <c r="H80" s="20">
        <v>1495</v>
      </c>
      <c r="I80" s="21">
        <f t="shared" si="94"/>
        <v>2990</v>
      </c>
      <c r="J80" s="28">
        <v>2154</v>
      </c>
      <c r="K80" s="20">
        <v>0</v>
      </c>
      <c r="L80" s="20">
        <v>54770</v>
      </c>
      <c r="M80" s="21">
        <f t="shared" si="95"/>
        <v>59914</v>
      </c>
      <c r="N80" s="20">
        <v>22068</v>
      </c>
      <c r="O80" s="20">
        <v>0</v>
      </c>
      <c r="P80" s="20">
        <v>0</v>
      </c>
      <c r="Q80" s="21">
        <f t="shared" si="96"/>
        <v>81982</v>
      </c>
      <c r="R80" s="20">
        <v>0</v>
      </c>
      <c r="S80" s="20">
        <v>56342</v>
      </c>
      <c r="T80" s="20">
        <v>92404</v>
      </c>
      <c r="U80" s="21">
        <f t="shared" si="97"/>
        <v>230728</v>
      </c>
      <c r="V80" s="28">
        <f t="shared" si="98"/>
        <v>110749.44</v>
      </c>
      <c r="W80" s="20">
        <v>27668</v>
      </c>
      <c r="X80" s="20">
        <f t="shared" si="99"/>
        <v>26175</v>
      </c>
      <c r="Y80" s="22">
        <f t="shared" si="100"/>
        <v>18.531815137307436</v>
      </c>
      <c r="Z80" s="20">
        <v>0</v>
      </c>
      <c r="AA80" s="20">
        <f t="shared" si="101"/>
        <v>-2</v>
      </c>
      <c r="AB80" s="22">
        <f t="shared" si="102"/>
        <v>0</v>
      </c>
      <c r="AC80" s="20">
        <v>31297</v>
      </c>
      <c r="AD80" s="20">
        <f t="shared" si="103"/>
        <v>29802</v>
      </c>
      <c r="AE80" s="22">
        <f t="shared" si="104"/>
        <v>20.934448160535116</v>
      </c>
      <c r="AF80" s="23">
        <f t="shared" si="105"/>
        <v>58965</v>
      </c>
      <c r="AG80" s="23">
        <f t="shared" si="106"/>
        <v>55975</v>
      </c>
      <c r="AH80" s="24">
        <f t="shared" si="107"/>
        <v>19.720735785953178</v>
      </c>
      <c r="AI80" s="20">
        <v>0</v>
      </c>
      <c r="AJ80" s="20">
        <f t="shared" si="108"/>
        <v>-2154</v>
      </c>
      <c r="AK80" s="22">
        <f t="shared" si="109"/>
        <v>0</v>
      </c>
      <c r="AL80" s="20">
        <v>13275</v>
      </c>
      <c r="AM80" s="20">
        <f t="shared" si="110"/>
        <v>13275</v>
      </c>
      <c r="AN80" s="22" t="e">
        <f t="shared" si="111"/>
        <v>#DIV/0!</v>
      </c>
      <c r="AO80" s="20">
        <v>59794.69</v>
      </c>
      <c r="AP80" s="20">
        <f t="shared" si="112"/>
        <v>5024.6900000000023</v>
      </c>
      <c r="AQ80" s="22">
        <f t="shared" si="113"/>
        <v>1.0917416468869821</v>
      </c>
      <c r="AR80" s="25">
        <f t="shared" si="114"/>
        <v>132034.69</v>
      </c>
      <c r="AS80" s="25">
        <f t="shared" si="88"/>
        <v>72120.69</v>
      </c>
      <c r="AT80" s="26">
        <f t="shared" si="89"/>
        <v>2.2037368561604969</v>
      </c>
      <c r="AU80" s="20">
        <v>17399</v>
      </c>
      <c r="AV80" s="20">
        <f t="shared" si="115"/>
        <v>-4669</v>
      </c>
      <c r="AW80" s="22">
        <f t="shared" si="116"/>
        <v>0.78842668116730108</v>
      </c>
      <c r="AX80" s="20">
        <v>0</v>
      </c>
      <c r="AY80" s="20">
        <f t="shared" si="117"/>
        <v>0</v>
      </c>
      <c r="AZ80" s="22" t="e">
        <f t="shared" si="118"/>
        <v>#DIV/0!</v>
      </c>
      <c r="BA80" s="20">
        <v>0</v>
      </c>
      <c r="BB80" s="20">
        <f t="shared" si="119"/>
        <v>0</v>
      </c>
      <c r="BC80" s="27" t="e">
        <f t="shared" si="120"/>
        <v>#DIV/0!</v>
      </c>
      <c r="BD80" s="25">
        <f t="shared" si="121"/>
        <v>149433.69</v>
      </c>
      <c r="BE80" s="25">
        <f t="shared" si="122"/>
        <v>67451.69</v>
      </c>
      <c r="BF80" s="26">
        <f t="shared" si="123"/>
        <v>1.8227621917006172</v>
      </c>
      <c r="BG80" s="20"/>
      <c r="BH80" s="20">
        <f t="shared" si="124"/>
        <v>0</v>
      </c>
      <c r="BI80" s="27" t="e">
        <f t="shared" si="125"/>
        <v>#DIV/0!</v>
      </c>
      <c r="BJ80" s="20">
        <v>0</v>
      </c>
      <c r="BK80" s="20">
        <f t="shared" si="126"/>
        <v>-56342</v>
      </c>
      <c r="BL80" s="27">
        <f t="shared" si="127"/>
        <v>0</v>
      </c>
      <c r="BM80" s="20">
        <v>0</v>
      </c>
      <c r="BN80" s="20">
        <f t="shared" si="128"/>
        <v>-92404</v>
      </c>
      <c r="BO80" s="27">
        <f t="shared" si="129"/>
        <v>0</v>
      </c>
      <c r="BP80" s="47">
        <f t="shared" si="130"/>
        <v>149433.69</v>
      </c>
      <c r="BQ80" s="25">
        <f t="shared" si="90"/>
        <v>-81294.31</v>
      </c>
      <c r="BR80" s="42">
        <f t="shared" si="91"/>
        <v>0.64766170555805969</v>
      </c>
      <c r="BS80" s="42">
        <f>BP80*51/100</f>
        <v>76211.181900000011</v>
      </c>
      <c r="BT80" s="49">
        <f t="shared" si="131"/>
        <v>76211.181900000011</v>
      </c>
      <c r="BU80" s="110">
        <f t="shared" si="92"/>
        <v>-34538.258099999992</v>
      </c>
      <c r="BV80" s="31">
        <f t="shared" si="93"/>
        <v>0.68814056215543851</v>
      </c>
    </row>
    <row r="81" spans="1:74" x14ac:dyDescent="0.2">
      <c r="A81" s="19">
        <v>72</v>
      </c>
      <c r="B81" s="19" t="s">
        <v>135</v>
      </c>
      <c r="C81" s="4" t="s">
        <v>136</v>
      </c>
      <c r="D81" s="4" t="s">
        <v>83</v>
      </c>
      <c r="E81" s="4">
        <v>86618422</v>
      </c>
      <c r="F81" s="20">
        <v>63916</v>
      </c>
      <c r="G81" s="20">
        <v>81740</v>
      </c>
      <c r="H81" s="20">
        <v>78031</v>
      </c>
      <c r="I81" s="21">
        <f t="shared" si="94"/>
        <v>223687</v>
      </c>
      <c r="J81" s="28">
        <v>68874</v>
      </c>
      <c r="K81" s="20">
        <v>82662</v>
      </c>
      <c r="L81" s="20">
        <v>154431</v>
      </c>
      <c r="M81" s="21">
        <f t="shared" si="95"/>
        <v>529654</v>
      </c>
      <c r="N81" s="20">
        <v>68328</v>
      </c>
      <c r="O81" s="20">
        <v>47261</v>
      </c>
      <c r="P81" s="20">
        <v>23120</v>
      </c>
      <c r="Q81" s="21">
        <f t="shared" si="96"/>
        <v>668363</v>
      </c>
      <c r="R81" s="20">
        <v>71444</v>
      </c>
      <c r="S81" s="20">
        <v>68196</v>
      </c>
      <c r="T81" s="20">
        <v>133965</v>
      </c>
      <c r="U81" s="21">
        <f t="shared" si="97"/>
        <v>941968</v>
      </c>
      <c r="V81" s="28">
        <f t="shared" si="98"/>
        <v>452144.64000000001</v>
      </c>
      <c r="W81" s="20">
        <v>13436</v>
      </c>
      <c r="X81" s="20">
        <f t="shared" si="99"/>
        <v>-50480</v>
      </c>
      <c r="Y81" s="22">
        <f t="shared" si="100"/>
        <v>0.21021340509418612</v>
      </c>
      <c r="Z81" s="20">
        <v>76480</v>
      </c>
      <c r="AA81" s="20">
        <f t="shared" si="101"/>
        <v>-5260</v>
      </c>
      <c r="AB81" s="22">
        <f t="shared" si="102"/>
        <v>0.93564962074871549</v>
      </c>
      <c r="AC81" s="20">
        <v>78128</v>
      </c>
      <c r="AD81" s="20">
        <f t="shared" si="103"/>
        <v>97</v>
      </c>
      <c r="AE81" s="22">
        <f t="shared" si="104"/>
        <v>1.0012430956927374</v>
      </c>
      <c r="AF81" s="23">
        <f t="shared" si="105"/>
        <v>168044</v>
      </c>
      <c r="AG81" s="23">
        <f t="shared" si="106"/>
        <v>-55643</v>
      </c>
      <c r="AH81" s="24">
        <f t="shared" si="107"/>
        <v>0.75124616093022845</v>
      </c>
      <c r="AI81" s="20">
        <v>74527</v>
      </c>
      <c r="AJ81" s="20">
        <f t="shared" si="108"/>
        <v>5653</v>
      </c>
      <c r="AK81" s="22">
        <f t="shared" si="109"/>
        <v>1.0820774167320033</v>
      </c>
      <c r="AL81" s="20">
        <v>84551</v>
      </c>
      <c r="AM81" s="20">
        <f t="shared" si="110"/>
        <v>1889</v>
      </c>
      <c r="AN81" s="22">
        <f t="shared" si="111"/>
        <v>1.022852096489318</v>
      </c>
      <c r="AO81" s="20">
        <v>184387</v>
      </c>
      <c r="AP81" s="20">
        <f t="shared" si="112"/>
        <v>29956</v>
      </c>
      <c r="AQ81" s="22">
        <f t="shared" si="113"/>
        <v>1.1939765979628443</v>
      </c>
      <c r="AR81" s="25">
        <f t="shared" si="114"/>
        <v>511509</v>
      </c>
      <c r="AS81" s="25">
        <f t="shared" si="88"/>
        <v>-18145</v>
      </c>
      <c r="AT81" s="26">
        <f t="shared" si="89"/>
        <v>0.96574178614718287</v>
      </c>
      <c r="AU81" s="20">
        <v>78940</v>
      </c>
      <c r="AV81" s="20">
        <f t="shared" si="115"/>
        <v>10612</v>
      </c>
      <c r="AW81" s="22">
        <f t="shared" si="116"/>
        <v>1.1553096827069429</v>
      </c>
      <c r="AX81" s="20">
        <v>12129</v>
      </c>
      <c r="AY81" s="20">
        <f t="shared" si="117"/>
        <v>-35132</v>
      </c>
      <c r="AZ81" s="22">
        <f t="shared" si="118"/>
        <v>0.25663866613063624</v>
      </c>
      <c r="BA81" s="20">
        <v>26914</v>
      </c>
      <c r="BB81" s="20">
        <f t="shared" si="119"/>
        <v>3794</v>
      </c>
      <c r="BC81" s="27">
        <f t="shared" si="120"/>
        <v>1.1641003460207613</v>
      </c>
      <c r="BD81" s="25">
        <f t="shared" si="121"/>
        <v>629492</v>
      </c>
      <c r="BE81" s="25">
        <f t="shared" si="122"/>
        <v>-38871</v>
      </c>
      <c r="BF81" s="26">
        <f t="shared" si="123"/>
        <v>0.94184148434308901</v>
      </c>
      <c r="BG81" s="20">
        <v>68823</v>
      </c>
      <c r="BH81" s="20">
        <f t="shared" si="124"/>
        <v>-2621</v>
      </c>
      <c r="BI81" s="27">
        <f t="shared" si="125"/>
        <v>0.96331392419237449</v>
      </c>
      <c r="BJ81" s="20">
        <v>71408</v>
      </c>
      <c r="BK81" s="20">
        <f t="shared" si="126"/>
        <v>3212</v>
      </c>
      <c r="BL81" s="27">
        <f t="shared" si="127"/>
        <v>1.0470995366297144</v>
      </c>
      <c r="BM81" s="20">
        <v>30660.28</v>
      </c>
      <c r="BN81" s="20">
        <f t="shared" si="128"/>
        <v>-103304.72</v>
      </c>
      <c r="BO81" s="27">
        <f t="shared" si="129"/>
        <v>0.2288678386145635</v>
      </c>
      <c r="BP81" s="47">
        <f t="shared" si="130"/>
        <v>800383.28</v>
      </c>
      <c r="BQ81" s="25">
        <f t="shared" si="90"/>
        <v>-141584.71999999997</v>
      </c>
      <c r="BR81" s="42">
        <f t="shared" si="91"/>
        <v>0.8496926434868276</v>
      </c>
      <c r="BS81" s="42">
        <f>BP81*51/100</f>
        <v>408195.47279999999</v>
      </c>
      <c r="BT81" s="49">
        <f t="shared" si="131"/>
        <v>408195.47279999999</v>
      </c>
      <c r="BU81" s="110">
        <f t="shared" si="92"/>
        <v>-43949.167200000025</v>
      </c>
      <c r="BV81" s="31">
        <f t="shared" si="93"/>
        <v>0.90279843370475421</v>
      </c>
    </row>
    <row r="82" spans="1:74" x14ac:dyDescent="0.2">
      <c r="A82" s="19">
        <v>32</v>
      </c>
      <c r="B82" s="19" t="s">
        <v>75</v>
      </c>
      <c r="C82" s="4">
        <v>1012003551</v>
      </c>
      <c r="D82" s="4">
        <v>101201001</v>
      </c>
      <c r="E82" s="4">
        <v>86618101</v>
      </c>
      <c r="F82" s="20"/>
      <c r="G82" s="20">
        <v>136258</v>
      </c>
      <c r="H82" s="20">
        <v>116678</v>
      </c>
      <c r="I82" s="21">
        <f t="shared" si="94"/>
        <v>252936</v>
      </c>
      <c r="J82" s="28">
        <v>125676</v>
      </c>
      <c r="K82" s="20">
        <v>152830</v>
      </c>
      <c r="L82" s="20">
        <v>137361</v>
      </c>
      <c r="M82" s="21">
        <f t="shared" si="95"/>
        <v>668803</v>
      </c>
      <c r="N82" s="20">
        <v>159133</v>
      </c>
      <c r="O82" s="20">
        <v>129133</v>
      </c>
      <c r="P82" s="20">
        <v>101629</v>
      </c>
      <c r="Q82" s="21">
        <f t="shared" si="96"/>
        <v>1058698</v>
      </c>
      <c r="R82" s="20">
        <v>137823</v>
      </c>
      <c r="S82" s="20">
        <v>176352</v>
      </c>
      <c r="T82" s="20">
        <v>384944</v>
      </c>
      <c r="U82" s="21">
        <f t="shared" si="97"/>
        <v>1757817</v>
      </c>
      <c r="V82" s="28">
        <f t="shared" si="98"/>
        <v>703126.8</v>
      </c>
      <c r="W82" s="20">
        <v>3675</v>
      </c>
      <c r="X82" s="20">
        <f t="shared" si="99"/>
        <v>3675</v>
      </c>
      <c r="Y82" s="22" t="e">
        <f t="shared" si="100"/>
        <v>#DIV/0!</v>
      </c>
      <c r="Z82" s="20">
        <v>124453</v>
      </c>
      <c r="AA82" s="20">
        <f t="shared" si="101"/>
        <v>-11805</v>
      </c>
      <c r="AB82" s="22">
        <f t="shared" si="102"/>
        <v>0.91336288511500241</v>
      </c>
      <c r="AC82" s="20">
        <v>119815</v>
      </c>
      <c r="AD82" s="20">
        <f t="shared" si="103"/>
        <v>3137</v>
      </c>
      <c r="AE82" s="22">
        <f t="shared" si="104"/>
        <v>1.026885959649634</v>
      </c>
      <c r="AF82" s="23">
        <f t="shared" si="105"/>
        <v>247943</v>
      </c>
      <c r="AG82" s="23">
        <f t="shared" si="106"/>
        <v>-4993</v>
      </c>
      <c r="AH82" s="24">
        <f t="shared" si="107"/>
        <v>0.9802598285732359</v>
      </c>
      <c r="AI82" s="20">
        <v>135941</v>
      </c>
      <c r="AJ82" s="20">
        <f t="shared" si="108"/>
        <v>10265</v>
      </c>
      <c r="AK82" s="22">
        <f t="shared" si="109"/>
        <v>1.081678283840988</v>
      </c>
      <c r="AL82" s="20">
        <v>118520</v>
      </c>
      <c r="AM82" s="20">
        <f t="shared" si="110"/>
        <v>-34310</v>
      </c>
      <c r="AN82" s="22">
        <f t="shared" si="111"/>
        <v>0.77550219197801473</v>
      </c>
      <c r="AO82" s="20">
        <v>146801</v>
      </c>
      <c r="AP82" s="20">
        <f t="shared" si="112"/>
        <v>9440</v>
      </c>
      <c r="AQ82" s="22">
        <f t="shared" si="113"/>
        <v>1.0687240191903087</v>
      </c>
      <c r="AR82" s="25">
        <f t="shared" si="114"/>
        <v>649205</v>
      </c>
      <c r="AS82" s="25">
        <f t="shared" si="88"/>
        <v>-19598</v>
      </c>
      <c r="AT82" s="26">
        <f t="shared" si="89"/>
        <v>0.97069690177825163</v>
      </c>
      <c r="AU82" s="20">
        <v>166830</v>
      </c>
      <c r="AV82" s="20">
        <f t="shared" si="115"/>
        <v>7697</v>
      </c>
      <c r="AW82" s="22">
        <f t="shared" si="116"/>
        <v>1.0483683459747506</v>
      </c>
      <c r="AX82" s="20">
        <v>99208</v>
      </c>
      <c r="AY82" s="20">
        <f t="shared" si="117"/>
        <v>-29925</v>
      </c>
      <c r="AZ82" s="22">
        <f t="shared" si="118"/>
        <v>0.76826217930350882</v>
      </c>
      <c r="BA82" s="20">
        <v>82918</v>
      </c>
      <c r="BB82" s="20">
        <f t="shared" si="119"/>
        <v>-18711</v>
      </c>
      <c r="BC82" s="27">
        <f t="shared" si="120"/>
        <v>0.81588916549410107</v>
      </c>
      <c r="BD82" s="25">
        <f t="shared" si="121"/>
        <v>998161</v>
      </c>
      <c r="BE82" s="25">
        <f t="shared" si="122"/>
        <v>-60537</v>
      </c>
      <c r="BF82" s="26">
        <f t="shared" si="123"/>
        <v>0.94281938758739503</v>
      </c>
      <c r="BG82" s="20">
        <v>146191</v>
      </c>
      <c r="BH82" s="20">
        <f t="shared" si="124"/>
        <v>8368</v>
      </c>
      <c r="BI82" s="27">
        <f t="shared" si="125"/>
        <v>1.060715555458813</v>
      </c>
      <c r="BJ82" s="20">
        <v>100755.49</v>
      </c>
      <c r="BK82" s="20">
        <f t="shared" si="126"/>
        <v>-75596.509999999995</v>
      </c>
      <c r="BL82" s="27">
        <f t="shared" si="127"/>
        <v>0.57133171157684637</v>
      </c>
      <c r="BM82" s="20">
        <v>277998</v>
      </c>
      <c r="BN82" s="20">
        <f t="shared" si="128"/>
        <v>-106946</v>
      </c>
      <c r="BO82" s="27">
        <f t="shared" si="129"/>
        <v>0.72217777131219085</v>
      </c>
      <c r="BP82" s="47">
        <f t="shared" si="130"/>
        <v>1523105.49</v>
      </c>
      <c r="BQ82" s="25">
        <f t="shared" si="90"/>
        <v>-234711.51</v>
      </c>
      <c r="BR82" s="42">
        <f t="shared" si="91"/>
        <v>0.86647557168920308</v>
      </c>
      <c r="BS82" s="62">
        <f>BP82*43/100</f>
        <v>654935.36069999996</v>
      </c>
      <c r="BT82" s="49">
        <f t="shared" si="131"/>
        <v>654935.36069999996</v>
      </c>
      <c r="BU82" s="110">
        <f t="shared" si="92"/>
        <v>-48191.439300000085</v>
      </c>
      <c r="BV82" s="31">
        <f t="shared" si="93"/>
        <v>0.93146123956589322</v>
      </c>
    </row>
    <row r="83" spans="1:74" x14ac:dyDescent="0.2">
      <c r="A83" s="19">
        <v>78</v>
      </c>
      <c r="B83" s="19" t="s">
        <v>145</v>
      </c>
      <c r="C83" s="4" t="s">
        <v>146</v>
      </c>
      <c r="D83" s="4" t="s">
        <v>83</v>
      </c>
      <c r="E83" s="4">
        <v>86618433</v>
      </c>
      <c r="F83" s="20">
        <v>29306</v>
      </c>
      <c r="G83" s="20">
        <v>54194</v>
      </c>
      <c r="H83" s="20">
        <v>52857</v>
      </c>
      <c r="I83" s="21">
        <f t="shared" si="94"/>
        <v>136357</v>
      </c>
      <c r="J83" s="28">
        <v>56079</v>
      </c>
      <c r="K83" s="20">
        <v>54343</v>
      </c>
      <c r="L83" s="20">
        <v>65125</v>
      </c>
      <c r="M83" s="21">
        <f t="shared" si="95"/>
        <v>311904</v>
      </c>
      <c r="N83" s="20">
        <v>127150</v>
      </c>
      <c r="O83" s="20">
        <v>6954</v>
      </c>
      <c r="P83" s="20">
        <v>20981</v>
      </c>
      <c r="Q83" s="21">
        <f t="shared" si="96"/>
        <v>466989</v>
      </c>
      <c r="R83" s="20">
        <v>46694</v>
      </c>
      <c r="S83" s="20">
        <v>46633</v>
      </c>
      <c r="T83" s="20">
        <v>90326</v>
      </c>
      <c r="U83" s="21">
        <f t="shared" si="97"/>
        <v>650642</v>
      </c>
      <c r="V83" s="28">
        <f t="shared" si="98"/>
        <v>312308.15999999997</v>
      </c>
      <c r="W83" s="20">
        <v>9249</v>
      </c>
      <c r="X83" s="20">
        <f t="shared" si="99"/>
        <v>-20057</v>
      </c>
      <c r="Y83" s="22">
        <f t="shared" si="100"/>
        <v>0.31560090083941855</v>
      </c>
      <c r="Z83" s="20">
        <v>48373</v>
      </c>
      <c r="AA83" s="20">
        <f t="shared" si="101"/>
        <v>-5821</v>
      </c>
      <c r="AB83" s="22">
        <f t="shared" si="102"/>
        <v>0.89258958556297741</v>
      </c>
      <c r="AC83" s="20">
        <v>47326</v>
      </c>
      <c r="AD83" s="20">
        <f t="shared" si="103"/>
        <v>-5531</v>
      </c>
      <c r="AE83" s="22">
        <f t="shared" si="104"/>
        <v>0.89535917664642339</v>
      </c>
      <c r="AF83" s="23">
        <f t="shared" si="105"/>
        <v>104948</v>
      </c>
      <c r="AG83" s="23">
        <f t="shared" si="106"/>
        <v>-31409</v>
      </c>
      <c r="AH83" s="24">
        <f t="shared" si="107"/>
        <v>0.76965612326466559</v>
      </c>
      <c r="AI83" s="20">
        <v>47117</v>
      </c>
      <c r="AJ83" s="20">
        <f t="shared" si="108"/>
        <v>-8962</v>
      </c>
      <c r="AK83" s="22">
        <f t="shared" si="109"/>
        <v>0.84018973234187488</v>
      </c>
      <c r="AL83" s="20">
        <v>56825</v>
      </c>
      <c r="AM83" s="20">
        <f t="shared" si="110"/>
        <v>2482</v>
      </c>
      <c r="AN83" s="22">
        <f t="shared" si="111"/>
        <v>1.0456728557495905</v>
      </c>
      <c r="AO83" s="20">
        <v>123937</v>
      </c>
      <c r="AP83" s="20">
        <f t="shared" si="112"/>
        <v>58812</v>
      </c>
      <c r="AQ83" s="22">
        <f t="shared" si="113"/>
        <v>1.9030633397312859</v>
      </c>
      <c r="AR83" s="25">
        <f t="shared" si="114"/>
        <v>332827</v>
      </c>
      <c r="AS83" s="25">
        <f t="shared" si="88"/>
        <v>20923</v>
      </c>
      <c r="AT83" s="26">
        <f t="shared" si="89"/>
        <v>1.0670815379091003</v>
      </c>
      <c r="AU83" s="20">
        <v>42399</v>
      </c>
      <c r="AV83" s="20">
        <f t="shared" si="115"/>
        <v>-84751</v>
      </c>
      <c r="AW83" s="22">
        <f t="shared" si="116"/>
        <v>0.33345654738497837</v>
      </c>
      <c r="AX83" s="20">
        <v>9290</v>
      </c>
      <c r="AY83" s="20">
        <f t="shared" si="117"/>
        <v>2336</v>
      </c>
      <c r="AZ83" s="22">
        <f t="shared" si="118"/>
        <v>1.3359217716422203</v>
      </c>
      <c r="BA83" s="20">
        <v>17939</v>
      </c>
      <c r="BB83" s="20">
        <f t="shared" si="119"/>
        <v>-3042</v>
      </c>
      <c r="BC83" s="27">
        <f t="shared" si="120"/>
        <v>0.85501167723178118</v>
      </c>
      <c r="BD83" s="25">
        <f t="shared" si="121"/>
        <v>402455</v>
      </c>
      <c r="BE83" s="25">
        <f t="shared" si="122"/>
        <v>-64534</v>
      </c>
      <c r="BF83" s="26">
        <f t="shared" si="123"/>
        <v>0.86180830811860665</v>
      </c>
      <c r="BG83" s="20">
        <v>47683</v>
      </c>
      <c r="BH83" s="20">
        <f t="shared" si="124"/>
        <v>989</v>
      </c>
      <c r="BI83" s="27">
        <f t="shared" si="125"/>
        <v>1.021180451449865</v>
      </c>
      <c r="BJ83" s="20">
        <v>44961</v>
      </c>
      <c r="BK83" s="20">
        <f t="shared" si="126"/>
        <v>-1672</v>
      </c>
      <c r="BL83" s="27">
        <f t="shared" si="127"/>
        <v>0.96414556215555502</v>
      </c>
      <c r="BM83" s="20">
        <v>20931.689999999999</v>
      </c>
      <c r="BN83" s="20">
        <f t="shared" si="128"/>
        <v>-69394.31</v>
      </c>
      <c r="BO83" s="27">
        <f t="shared" si="129"/>
        <v>0.23173493789163693</v>
      </c>
      <c r="BP83" s="47">
        <f t="shared" si="130"/>
        <v>516030.69</v>
      </c>
      <c r="BQ83" s="25">
        <f t="shared" si="90"/>
        <v>-134611.31</v>
      </c>
      <c r="BR83" s="42">
        <f t="shared" si="91"/>
        <v>0.79311002056430413</v>
      </c>
      <c r="BS83" s="42">
        <f>BP83*51/100</f>
        <v>263175.6519</v>
      </c>
      <c r="BT83" s="49">
        <f t="shared" si="131"/>
        <v>263175.6519</v>
      </c>
      <c r="BU83" s="110">
        <f t="shared" si="92"/>
        <v>-49132.508099999977</v>
      </c>
      <c r="BV83" s="31">
        <f t="shared" si="93"/>
        <v>0.84267939684957327</v>
      </c>
    </row>
    <row r="84" spans="1:74" x14ac:dyDescent="0.2">
      <c r="A84" s="19">
        <v>44</v>
      </c>
      <c r="B84" s="19" t="s">
        <v>99</v>
      </c>
      <c r="C84" s="4" t="s">
        <v>100</v>
      </c>
      <c r="D84" s="4" t="s">
        <v>83</v>
      </c>
      <c r="E84" s="4">
        <v>86618101</v>
      </c>
      <c r="F84" s="20">
        <v>43495</v>
      </c>
      <c r="G84" s="20">
        <v>44199</v>
      </c>
      <c r="H84" s="20">
        <v>49251</v>
      </c>
      <c r="I84" s="21">
        <f t="shared" si="94"/>
        <v>136945</v>
      </c>
      <c r="J84" s="28">
        <v>48150</v>
      </c>
      <c r="K84" s="20">
        <v>87042</v>
      </c>
      <c r="L84" s="20">
        <v>17151</v>
      </c>
      <c r="M84" s="21">
        <f t="shared" si="95"/>
        <v>289288</v>
      </c>
      <c r="N84" s="20">
        <v>17151</v>
      </c>
      <c r="O84" s="20">
        <v>17150</v>
      </c>
      <c r="P84" s="20">
        <v>34041</v>
      </c>
      <c r="Q84" s="21">
        <f t="shared" si="96"/>
        <v>357630</v>
      </c>
      <c r="R84" s="20">
        <v>14245.99</v>
      </c>
      <c r="S84" s="20">
        <v>17332</v>
      </c>
      <c r="T84" s="20">
        <v>20699</v>
      </c>
      <c r="U84" s="21">
        <f t="shared" si="97"/>
        <v>409906.99</v>
      </c>
      <c r="V84" s="28">
        <f t="shared" si="98"/>
        <v>163962.796</v>
      </c>
      <c r="W84" s="20">
        <v>21986</v>
      </c>
      <c r="X84" s="20">
        <f t="shared" si="99"/>
        <v>-21509</v>
      </c>
      <c r="Y84" s="22">
        <f t="shared" si="100"/>
        <v>0.50548338889527533</v>
      </c>
      <c r="Z84" s="20">
        <v>21986</v>
      </c>
      <c r="AA84" s="20">
        <f t="shared" si="101"/>
        <v>-22213</v>
      </c>
      <c r="AB84" s="22">
        <f t="shared" si="102"/>
        <v>0.4974320685988371</v>
      </c>
      <c r="AC84" s="20">
        <v>21986</v>
      </c>
      <c r="AD84" s="20">
        <f t="shared" si="103"/>
        <v>-27265</v>
      </c>
      <c r="AE84" s="22">
        <f t="shared" si="104"/>
        <v>0.44640717954965381</v>
      </c>
      <c r="AF84" s="23">
        <f t="shared" si="105"/>
        <v>65958</v>
      </c>
      <c r="AG84" s="23">
        <f t="shared" si="106"/>
        <v>-70987</v>
      </c>
      <c r="AH84" s="24">
        <f t="shared" si="107"/>
        <v>0.48163861404213371</v>
      </c>
      <c r="AI84" s="20">
        <v>21986</v>
      </c>
      <c r="AJ84" s="20">
        <f t="shared" si="108"/>
        <v>-26164</v>
      </c>
      <c r="AK84" s="22">
        <f t="shared" si="109"/>
        <v>0.45661474558670823</v>
      </c>
      <c r="AL84" s="20">
        <v>21986</v>
      </c>
      <c r="AM84" s="20">
        <f t="shared" si="110"/>
        <v>-65056</v>
      </c>
      <c r="AN84" s="22">
        <f t="shared" si="111"/>
        <v>0.25259070333861816</v>
      </c>
      <c r="AO84" s="20">
        <v>21987</v>
      </c>
      <c r="AP84" s="20">
        <f t="shared" si="112"/>
        <v>4836</v>
      </c>
      <c r="AQ84" s="22">
        <f t="shared" si="113"/>
        <v>1.2819660661185937</v>
      </c>
      <c r="AR84" s="25">
        <f t="shared" si="114"/>
        <v>131917</v>
      </c>
      <c r="AS84" s="25">
        <f t="shared" ref="AS84:AS96" si="132">AR84-M84</f>
        <v>-157371</v>
      </c>
      <c r="AT84" s="26">
        <f t="shared" ref="AT84:AT96" si="133">AR84/M84</f>
        <v>0.45600577970741962</v>
      </c>
      <c r="AU84" s="20">
        <v>29596</v>
      </c>
      <c r="AV84" s="20">
        <f t="shared" si="115"/>
        <v>12445</v>
      </c>
      <c r="AW84" s="22">
        <f t="shared" si="116"/>
        <v>1.7256136668415836</v>
      </c>
      <c r="AX84" s="20">
        <v>19611</v>
      </c>
      <c r="AY84" s="20">
        <f t="shared" si="117"/>
        <v>2461</v>
      </c>
      <c r="AZ84" s="22">
        <f t="shared" si="118"/>
        <v>1.1434985422740525</v>
      </c>
      <c r="BA84" s="20">
        <v>18661</v>
      </c>
      <c r="BB84" s="20">
        <f t="shared" si="119"/>
        <v>-15380</v>
      </c>
      <c r="BC84" s="27">
        <f t="shared" si="120"/>
        <v>0.54819188625481041</v>
      </c>
      <c r="BD84" s="25">
        <f t="shared" si="121"/>
        <v>199785</v>
      </c>
      <c r="BE84" s="25">
        <f t="shared" si="122"/>
        <v>-157845</v>
      </c>
      <c r="BF84" s="26">
        <f t="shared" si="123"/>
        <v>0.55863602046808158</v>
      </c>
      <c r="BG84" s="20">
        <v>18662</v>
      </c>
      <c r="BH84" s="20">
        <f t="shared" si="124"/>
        <v>4416.01</v>
      </c>
      <c r="BI84" s="27">
        <f t="shared" si="125"/>
        <v>1.3099826688071521</v>
      </c>
      <c r="BJ84" s="20">
        <v>6580</v>
      </c>
      <c r="BK84" s="20">
        <f t="shared" si="126"/>
        <v>-10752</v>
      </c>
      <c r="BL84" s="27">
        <f t="shared" si="127"/>
        <v>0.37964458804523427</v>
      </c>
      <c r="BM84" s="20">
        <v>21986</v>
      </c>
      <c r="BN84" s="20">
        <f t="shared" si="128"/>
        <v>1287</v>
      </c>
      <c r="BO84" s="27">
        <f t="shared" si="129"/>
        <v>1.0621769167592636</v>
      </c>
      <c r="BP84" s="47">
        <f t="shared" si="130"/>
        <v>247013</v>
      </c>
      <c r="BQ84" s="25">
        <f t="shared" ref="BQ84:BQ96" si="134">BP84-U84</f>
        <v>-162893.99</v>
      </c>
      <c r="BR84" s="42">
        <f t="shared" ref="BR84:BR96" si="135">BP84/U84</f>
        <v>0.60260743540870088</v>
      </c>
      <c r="BS84" s="62">
        <f>BP84*43/100</f>
        <v>106215.59</v>
      </c>
      <c r="BT84" s="49">
        <f t="shared" si="131"/>
        <v>106215.59</v>
      </c>
      <c r="BU84" s="110">
        <f t="shared" ref="BU84:BU96" si="136">BT84-V84</f>
        <v>-57747.206000000006</v>
      </c>
      <c r="BV84" s="31">
        <f t="shared" ref="BV84:BV96" si="137">BT84/V84</f>
        <v>0.64780299306435341</v>
      </c>
    </row>
    <row r="85" spans="1:74" x14ac:dyDescent="0.2">
      <c r="A85" s="19">
        <v>24</v>
      </c>
      <c r="B85" s="19" t="s">
        <v>67</v>
      </c>
      <c r="C85" s="4">
        <v>1012000230</v>
      </c>
      <c r="D85" s="4">
        <v>101201001</v>
      </c>
      <c r="E85" s="4">
        <v>86618101</v>
      </c>
      <c r="F85" s="20">
        <v>35230</v>
      </c>
      <c r="G85" s="20">
        <v>42519</v>
      </c>
      <c r="H85" s="20">
        <v>34644</v>
      </c>
      <c r="I85" s="21">
        <f t="shared" si="94"/>
        <v>112393</v>
      </c>
      <c r="J85" s="28">
        <v>32141</v>
      </c>
      <c r="K85" s="20">
        <v>38846</v>
      </c>
      <c r="L85" s="20">
        <v>31671</v>
      </c>
      <c r="M85" s="21">
        <f t="shared" si="95"/>
        <v>215051</v>
      </c>
      <c r="N85" s="20">
        <v>34285</v>
      </c>
      <c r="O85" s="20">
        <v>45289</v>
      </c>
      <c r="P85" s="20">
        <v>45470</v>
      </c>
      <c r="Q85" s="21">
        <f t="shared" si="96"/>
        <v>340095</v>
      </c>
      <c r="R85" s="20">
        <v>46170</v>
      </c>
      <c r="S85" s="20">
        <v>41059</v>
      </c>
      <c r="T85" s="20">
        <v>37262</v>
      </c>
      <c r="U85" s="21">
        <f t="shared" si="97"/>
        <v>464586</v>
      </c>
      <c r="V85" s="28">
        <f t="shared" si="98"/>
        <v>185834.4</v>
      </c>
      <c r="W85" s="20">
        <v>27749</v>
      </c>
      <c r="X85" s="20">
        <f t="shared" si="99"/>
        <v>-7481</v>
      </c>
      <c r="Y85" s="22">
        <f t="shared" si="100"/>
        <v>0.78765256883338064</v>
      </c>
      <c r="Z85" s="20">
        <v>25774</v>
      </c>
      <c r="AA85" s="20">
        <f t="shared" si="101"/>
        <v>-16745</v>
      </c>
      <c r="AB85" s="22">
        <f t="shared" si="102"/>
        <v>0.6061760624661916</v>
      </c>
      <c r="AC85" s="20">
        <v>23204</v>
      </c>
      <c r="AD85" s="20">
        <f t="shared" si="103"/>
        <v>-11440</v>
      </c>
      <c r="AE85" s="22">
        <f t="shared" si="104"/>
        <v>0.66978408959704427</v>
      </c>
      <c r="AF85" s="23">
        <f t="shared" si="105"/>
        <v>76727</v>
      </c>
      <c r="AG85" s="23">
        <f t="shared" si="106"/>
        <v>-35666</v>
      </c>
      <c r="AH85" s="24">
        <f t="shared" si="107"/>
        <v>0.6826670700132571</v>
      </c>
      <c r="AI85" s="20">
        <v>23139</v>
      </c>
      <c r="AJ85" s="20">
        <f t="shared" si="108"/>
        <v>-9002</v>
      </c>
      <c r="AK85" s="22">
        <f t="shared" si="109"/>
        <v>0.71992159546996048</v>
      </c>
      <c r="AL85" s="20">
        <v>23985</v>
      </c>
      <c r="AM85" s="20">
        <f t="shared" si="110"/>
        <v>-14861</v>
      </c>
      <c r="AN85" s="22">
        <f t="shared" si="111"/>
        <v>0.61743808886371832</v>
      </c>
      <c r="AO85" s="20">
        <v>24322</v>
      </c>
      <c r="AP85" s="20">
        <f t="shared" si="112"/>
        <v>-7349</v>
      </c>
      <c r="AQ85" s="22">
        <f t="shared" si="113"/>
        <v>0.76795806889583529</v>
      </c>
      <c r="AR85" s="25">
        <f t="shared" si="114"/>
        <v>148173</v>
      </c>
      <c r="AS85" s="25">
        <f t="shared" si="132"/>
        <v>-66878</v>
      </c>
      <c r="AT85" s="26">
        <f t="shared" si="133"/>
        <v>0.68901330382095405</v>
      </c>
      <c r="AU85" s="20">
        <v>23481</v>
      </c>
      <c r="AV85" s="20">
        <f t="shared" si="115"/>
        <v>-10804</v>
      </c>
      <c r="AW85" s="22">
        <f t="shared" si="116"/>
        <v>0.68487676826600552</v>
      </c>
      <c r="AX85" s="20">
        <v>26310</v>
      </c>
      <c r="AY85" s="20">
        <f t="shared" si="117"/>
        <v>-18979</v>
      </c>
      <c r="AZ85" s="22">
        <f t="shared" si="118"/>
        <v>0.58093576806730107</v>
      </c>
      <c r="BA85" s="20">
        <v>23948</v>
      </c>
      <c r="BB85" s="20">
        <f t="shared" si="119"/>
        <v>-21522</v>
      </c>
      <c r="BC85" s="27">
        <f t="shared" si="120"/>
        <v>0.52667692984385306</v>
      </c>
      <c r="BD85" s="25">
        <f t="shared" si="121"/>
        <v>221912</v>
      </c>
      <c r="BE85" s="25">
        <f t="shared" si="122"/>
        <v>-118183</v>
      </c>
      <c r="BF85" s="26">
        <f t="shared" si="123"/>
        <v>0.65250003675443624</v>
      </c>
      <c r="BG85" s="20">
        <v>20716</v>
      </c>
      <c r="BH85" s="20">
        <f t="shared" si="124"/>
        <v>-25454</v>
      </c>
      <c r="BI85" s="27">
        <f t="shared" si="125"/>
        <v>0.44868962529781242</v>
      </c>
      <c r="BJ85" s="20">
        <v>26132</v>
      </c>
      <c r="BK85" s="20">
        <f t="shared" si="126"/>
        <v>-14927</v>
      </c>
      <c r="BL85" s="27">
        <f t="shared" si="127"/>
        <v>0.63644998660464214</v>
      </c>
      <c r="BM85" s="20">
        <v>21465</v>
      </c>
      <c r="BN85" s="20">
        <f t="shared" si="128"/>
        <v>-15797</v>
      </c>
      <c r="BO85" s="27">
        <f t="shared" si="129"/>
        <v>0.57605603563952557</v>
      </c>
      <c r="BP85" s="47">
        <f t="shared" si="130"/>
        <v>290225</v>
      </c>
      <c r="BQ85" s="25">
        <f t="shared" si="134"/>
        <v>-174361</v>
      </c>
      <c r="BR85" s="42">
        <f t="shared" si="135"/>
        <v>0.62469596587068921</v>
      </c>
      <c r="BS85" s="62">
        <f>BP85*43/100</f>
        <v>124796.75</v>
      </c>
      <c r="BT85" s="49">
        <f t="shared" si="131"/>
        <v>124796.75</v>
      </c>
      <c r="BU85" s="110">
        <f t="shared" si="136"/>
        <v>-61037.649999999994</v>
      </c>
      <c r="BV85" s="31">
        <f t="shared" si="137"/>
        <v>0.67154816331099088</v>
      </c>
    </row>
    <row r="86" spans="1:74" x14ac:dyDescent="0.2">
      <c r="A86" s="19">
        <v>35</v>
      </c>
      <c r="B86" s="19" t="s">
        <v>78</v>
      </c>
      <c r="C86" s="4" t="s">
        <v>79</v>
      </c>
      <c r="D86" s="4" t="s">
        <v>80</v>
      </c>
      <c r="E86" s="4">
        <v>86618101</v>
      </c>
      <c r="F86" s="20">
        <v>50865</v>
      </c>
      <c r="G86" s="20">
        <v>87521</v>
      </c>
      <c r="H86" s="20">
        <v>60941</v>
      </c>
      <c r="I86" s="21">
        <f t="shared" si="94"/>
        <v>199327</v>
      </c>
      <c r="J86" s="28">
        <v>61162</v>
      </c>
      <c r="K86" s="20">
        <v>61316</v>
      </c>
      <c r="L86" s="20">
        <v>61536</v>
      </c>
      <c r="M86" s="21">
        <f t="shared" si="95"/>
        <v>383341</v>
      </c>
      <c r="N86" s="20">
        <v>60038</v>
      </c>
      <c r="O86" s="20">
        <v>54187</v>
      </c>
      <c r="P86" s="20">
        <v>54517</v>
      </c>
      <c r="Q86" s="21">
        <f t="shared" si="96"/>
        <v>552083</v>
      </c>
      <c r="R86" s="20">
        <v>56158</v>
      </c>
      <c r="S86" s="20">
        <v>55099</v>
      </c>
      <c r="T86" s="20">
        <v>63955</v>
      </c>
      <c r="U86" s="21">
        <f t="shared" si="97"/>
        <v>727295</v>
      </c>
      <c r="V86" s="28">
        <f t="shared" si="98"/>
        <v>290918</v>
      </c>
      <c r="W86" s="20">
        <v>0</v>
      </c>
      <c r="X86" s="20">
        <f t="shared" si="99"/>
        <v>-50865</v>
      </c>
      <c r="Y86" s="22">
        <f t="shared" si="100"/>
        <v>0</v>
      </c>
      <c r="Z86" s="20">
        <v>106243</v>
      </c>
      <c r="AA86" s="20">
        <f t="shared" si="101"/>
        <v>18722</v>
      </c>
      <c r="AB86" s="22">
        <f t="shared" si="102"/>
        <v>1.2139143748357537</v>
      </c>
      <c r="AC86" s="20">
        <v>80703</v>
      </c>
      <c r="AD86" s="20">
        <f t="shared" si="103"/>
        <v>19762</v>
      </c>
      <c r="AE86" s="22">
        <f t="shared" si="104"/>
        <v>1.3242808618171675</v>
      </c>
      <c r="AF86" s="23">
        <f t="shared" si="105"/>
        <v>186946</v>
      </c>
      <c r="AG86" s="23">
        <f t="shared" si="106"/>
        <v>-12381</v>
      </c>
      <c r="AH86" s="24">
        <f t="shared" si="107"/>
        <v>0.93788598634404774</v>
      </c>
      <c r="AI86" s="20">
        <v>57155</v>
      </c>
      <c r="AJ86" s="20">
        <f t="shared" si="108"/>
        <v>-4007</v>
      </c>
      <c r="AK86" s="22">
        <f t="shared" si="109"/>
        <v>0.93448546483110428</v>
      </c>
      <c r="AL86" s="20">
        <v>40258</v>
      </c>
      <c r="AM86" s="20">
        <f t="shared" si="110"/>
        <v>-21058</v>
      </c>
      <c r="AN86" s="22">
        <f t="shared" si="111"/>
        <v>0.65656598603953287</v>
      </c>
      <c r="AO86" s="20">
        <v>38528</v>
      </c>
      <c r="AP86" s="20">
        <f t="shared" si="112"/>
        <v>-23008</v>
      </c>
      <c r="AQ86" s="22">
        <f t="shared" si="113"/>
        <v>0.62610504420176805</v>
      </c>
      <c r="AR86" s="25">
        <f t="shared" si="114"/>
        <v>322887</v>
      </c>
      <c r="AS86" s="25">
        <f t="shared" si="132"/>
        <v>-60454</v>
      </c>
      <c r="AT86" s="26">
        <f t="shared" si="133"/>
        <v>0.84229706710213625</v>
      </c>
      <c r="AU86" s="20">
        <v>0</v>
      </c>
      <c r="AV86" s="20">
        <f t="shared" si="115"/>
        <v>-60038</v>
      </c>
      <c r="AW86" s="22">
        <f t="shared" si="116"/>
        <v>0</v>
      </c>
      <c r="AX86" s="20">
        <v>38679</v>
      </c>
      <c r="AY86" s="20">
        <f t="shared" si="117"/>
        <v>-15508</v>
      </c>
      <c r="AZ86" s="22">
        <f t="shared" si="118"/>
        <v>0.71380589440271647</v>
      </c>
      <c r="BA86" s="20">
        <v>98020</v>
      </c>
      <c r="BB86" s="20">
        <f t="shared" si="119"/>
        <v>43503</v>
      </c>
      <c r="BC86" s="27">
        <f t="shared" si="120"/>
        <v>1.7979712750151329</v>
      </c>
      <c r="BD86" s="25">
        <f t="shared" si="121"/>
        <v>459586</v>
      </c>
      <c r="BE86" s="25">
        <f t="shared" si="122"/>
        <v>-92497</v>
      </c>
      <c r="BF86" s="26">
        <f t="shared" si="123"/>
        <v>0.83245816299360786</v>
      </c>
      <c r="BG86" s="20">
        <v>59242</v>
      </c>
      <c r="BH86" s="20">
        <f t="shared" si="124"/>
        <v>3084</v>
      </c>
      <c r="BI86" s="27">
        <f t="shared" si="125"/>
        <v>1.0549164856298301</v>
      </c>
      <c r="BJ86" s="20">
        <v>0</v>
      </c>
      <c r="BK86" s="20">
        <f t="shared" si="126"/>
        <v>-55099</v>
      </c>
      <c r="BL86" s="27">
        <f t="shared" si="127"/>
        <v>0</v>
      </c>
      <c r="BM86" s="20">
        <v>13550</v>
      </c>
      <c r="BN86" s="20">
        <f t="shared" si="128"/>
        <v>-50405</v>
      </c>
      <c r="BO86" s="27">
        <f t="shared" si="129"/>
        <v>0.21186771949026659</v>
      </c>
      <c r="BP86" s="47">
        <f t="shared" si="130"/>
        <v>532378</v>
      </c>
      <c r="BQ86" s="25">
        <f t="shared" si="134"/>
        <v>-194917</v>
      </c>
      <c r="BR86" s="42">
        <f t="shared" si="135"/>
        <v>0.73199733258168964</v>
      </c>
      <c r="BS86" s="62">
        <f>BP86*43/100</f>
        <v>228922.54</v>
      </c>
      <c r="BT86" s="49">
        <f t="shared" si="131"/>
        <v>228922.54</v>
      </c>
      <c r="BU86" s="110">
        <f t="shared" si="136"/>
        <v>-61995.459999999992</v>
      </c>
      <c r="BV86" s="31">
        <f t="shared" si="137"/>
        <v>0.78689713252531646</v>
      </c>
    </row>
    <row r="87" spans="1:74" x14ac:dyDescent="0.2">
      <c r="A87" s="19">
        <v>38</v>
      </c>
      <c r="B87" s="19" t="s">
        <v>86</v>
      </c>
      <c r="C87" s="4" t="s">
        <v>87</v>
      </c>
      <c r="D87" s="4" t="s">
        <v>88</v>
      </c>
      <c r="E87" s="4">
        <v>86618101</v>
      </c>
      <c r="F87" s="20"/>
      <c r="G87" s="20">
        <v>34719</v>
      </c>
      <c r="H87" s="20">
        <v>38263</v>
      </c>
      <c r="I87" s="21">
        <f t="shared" si="94"/>
        <v>72982</v>
      </c>
      <c r="J87" s="28">
        <v>34784</v>
      </c>
      <c r="K87" s="20">
        <v>55708</v>
      </c>
      <c r="L87" s="20">
        <v>37940</v>
      </c>
      <c r="M87" s="21">
        <f t="shared" si="95"/>
        <v>201414</v>
      </c>
      <c r="N87" s="20">
        <v>38904</v>
      </c>
      <c r="O87" s="20">
        <v>47422</v>
      </c>
      <c r="P87" s="20">
        <v>52458</v>
      </c>
      <c r="Q87" s="21">
        <f t="shared" si="96"/>
        <v>340198</v>
      </c>
      <c r="R87" s="20">
        <v>29568</v>
      </c>
      <c r="S87" s="20">
        <v>41892</v>
      </c>
      <c r="T87" s="20">
        <v>70893</v>
      </c>
      <c r="U87" s="21">
        <f t="shared" si="97"/>
        <v>482551</v>
      </c>
      <c r="V87" s="28">
        <f t="shared" si="98"/>
        <v>193020.4</v>
      </c>
      <c r="W87" s="20">
        <v>0</v>
      </c>
      <c r="X87" s="20">
        <f t="shared" si="99"/>
        <v>0</v>
      </c>
      <c r="Y87" s="22" t="e">
        <f t="shared" si="100"/>
        <v>#DIV/0!</v>
      </c>
      <c r="Z87" s="20">
        <v>20998</v>
      </c>
      <c r="AA87" s="20">
        <f t="shared" si="101"/>
        <v>-13721</v>
      </c>
      <c r="AB87" s="22">
        <f t="shared" si="102"/>
        <v>0.60479852530314815</v>
      </c>
      <c r="AC87" s="20">
        <v>27015</v>
      </c>
      <c r="AD87" s="20">
        <f t="shared" si="103"/>
        <v>-11248</v>
      </c>
      <c r="AE87" s="22">
        <f t="shared" si="104"/>
        <v>0.70603455034890106</v>
      </c>
      <c r="AF87" s="23">
        <f t="shared" si="105"/>
        <v>48013</v>
      </c>
      <c r="AG87" s="23">
        <f t="shared" si="106"/>
        <v>-24969</v>
      </c>
      <c r="AH87" s="24">
        <f t="shared" si="107"/>
        <v>0.65787454440821025</v>
      </c>
      <c r="AI87" s="20">
        <v>27106</v>
      </c>
      <c r="AJ87" s="20">
        <f t="shared" si="108"/>
        <v>-7678</v>
      </c>
      <c r="AK87" s="22">
        <f t="shared" si="109"/>
        <v>0.77926632934682616</v>
      </c>
      <c r="AL87" s="20">
        <v>18564</v>
      </c>
      <c r="AM87" s="20">
        <f t="shared" si="110"/>
        <v>-37144</v>
      </c>
      <c r="AN87" s="22">
        <f t="shared" si="111"/>
        <v>0.3332375960364759</v>
      </c>
      <c r="AO87" s="20">
        <v>42116</v>
      </c>
      <c r="AP87" s="20">
        <f t="shared" si="112"/>
        <v>4176</v>
      </c>
      <c r="AQ87" s="22">
        <f t="shared" si="113"/>
        <v>1.1100685292567212</v>
      </c>
      <c r="AR87" s="25">
        <f t="shared" si="114"/>
        <v>135799</v>
      </c>
      <c r="AS87" s="25">
        <f t="shared" si="132"/>
        <v>-65615</v>
      </c>
      <c r="AT87" s="26">
        <f t="shared" si="133"/>
        <v>0.67422820657948301</v>
      </c>
      <c r="AU87" s="20">
        <v>5590</v>
      </c>
      <c r="AV87" s="20">
        <f t="shared" si="115"/>
        <v>-33314</v>
      </c>
      <c r="AW87" s="22">
        <f t="shared" si="116"/>
        <v>0.14368702447049148</v>
      </c>
      <c r="AX87" s="20">
        <v>28945</v>
      </c>
      <c r="AY87" s="20">
        <f t="shared" si="117"/>
        <v>-18477</v>
      </c>
      <c r="AZ87" s="22">
        <f t="shared" si="118"/>
        <v>0.61037071401459242</v>
      </c>
      <c r="BA87" s="20">
        <v>23310</v>
      </c>
      <c r="BB87" s="20">
        <f t="shared" si="119"/>
        <v>-29148</v>
      </c>
      <c r="BC87" s="27">
        <f t="shared" si="120"/>
        <v>0.44435548438750999</v>
      </c>
      <c r="BD87" s="25">
        <f t="shared" si="121"/>
        <v>193644</v>
      </c>
      <c r="BE87" s="25">
        <f t="shared" si="122"/>
        <v>-146554</v>
      </c>
      <c r="BF87" s="26">
        <f t="shared" si="123"/>
        <v>0.56920969553025003</v>
      </c>
      <c r="BG87" s="20">
        <v>15154</v>
      </c>
      <c r="BH87" s="20">
        <f t="shared" si="124"/>
        <v>-14414</v>
      </c>
      <c r="BI87" s="27">
        <f t="shared" si="125"/>
        <v>0.51251352813852813</v>
      </c>
      <c r="BJ87" s="20">
        <v>13378</v>
      </c>
      <c r="BK87" s="20">
        <f t="shared" si="126"/>
        <v>-28514</v>
      </c>
      <c r="BL87" s="27">
        <f t="shared" si="127"/>
        <v>0.31934498233552944</v>
      </c>
      <c r="BM87" s="20">
        <v>62091.82</v>
      </c>
      <c r="BN87" s="20">
        <f t="shared" si="128"/>
        <v>-8801.18</v>
      </c>
      <c r="BO87" s="27">
        <f t="shared" si="129"/>
        <v>0.87585262296700661</v>
      </c>
      <c r="BP87" s="47">
        <f t="shared" si="130"/>
        <v>284267.82</v>
      </c>
      <c r="BQ87" s="25">
        <f t="shared" si="134"/>
        <v>-198283.18</v>
      </c>
      <c r="BR87" s="42">
        <f t="shared" si="135"/>
        <v>0.58909383671363236</v>
      </c>
      <c r="BS87" s="62">
        <f>BP87*43/100</f>
        <v>122235.1626</v>
      </c>
      <c r="BT87" s="49">
        <f t="shared" si="131"/>
        <v>122235.1626</v>
      </c>
      <c r="BU87" s="110">
        <f t="shared" si="136"/>
        <v>-70785.237399999998</v>
      </c>
      <c r="BV87" s="31">
        <f t="shared" si="137"/>
        <v>0.63327587446715472</v>
      </c>
    </row>
    <row r="88" spans="1:74" x14ac:dyDescent="0.2">
      <c r="A88" s="19">
        <v>77</v>
      </c>
      <c r="B88" s="19" t="s">
        <v>144</v>
      </c>
      <c r="C88" s="4">
        <v>1012002131</v>
      </c>
      <c r="D88" s="4" t="s">
        <v>83</v>
      </c>
      <c r="E88" s="4">
        <v>86618433</v>
      </c>
      <c r="F88" s="20">
        <v>38992</v>
      </c>
      <c r="G88" s="20">
        <v>83728</v>
      </c>
      <c r="H88" s="20">
        <v>81807</v>
      </c>
      <c r="I88" s="21">
        <f t="shared" si="94"/>
        <v>204527</v>
      </c>
      <c r="J88" s="28">
        <v>85647</v>
      </c>
      <c r="K88" s="20">
        <v>84945</v>
      </c>
      <c r="L88" s="20">
        <v>242646</v>
      </c>
      <c r="M88" s="21">
        <f t="shared" si="95"/>
        <v>617765</v>
      </c>
      <c r="N88" s="20">
        <v>71998</v>
      </c>
      <c r="O88" s="20">
        <v>23519</v>
      </c>
      <c r="P88" s="20">
        <v>32745</v>
      </c>
      <c r="Q88" s="21">
        <f t="shared" si="96"/>
        <v>746027</v>
      </c>
      <c r="R88" s="20">
        <v>96085</v>
      </c>
      <c r="S88" s="20">
        <v>81517</v>
      </c>
      <c r="T88" s="20">
        <v>210119</v>
      </c>
      <c r="U88" s="21">
        <f t="shared" si="97"/>
        <v>1133748</v>
      </c>
      <c r="V88" s="28">
        <f t="shared" si="98"/>
        <v>544199.04</v>
      </c>
      <c r="W88" s="20"/>
      <c r="X88" s="20">
        <f t="shared" si="99"/>
        <v>-38992</v>
      </c>
      <c r="Y88" s="22">
        <f t="shared" si="100"/>
        <v>0</v>
      </c>
      <c r="Z88" s="20">
        <v>93988</v>
      </c>
      <c r="AA88" s="20">
        <f t="shared" si="101"/>
        <v>10260</v>
      </c>
      <c r="AB88" s="22">
        <f t="shared" si="102"/>
        <v>1.1225396522071469</v>
      </c>
      <c r="AC88" s="20">
        <v>86979</v>
      </c>
      <c r="AD88" s="20">
        <f t="shared" si="103"/>
        <v>5172</v>
      </c>
      <c r="AE88" s="22">
        <f t="shared" si="104"/>
        <v>1.0632219736697348</v>
      </c>
      <c r="AF88" s="23">
        <f t="shared" si="105"/>
        <v>180967</v>
      </c>
      <c r="AG88" s="23">
        <f t="shared" si="106"/>
        <v>-23560</v>
      </c>
      <c r="AH88" s="24">
        <f t="shared" si="107"/>
        <v>0.88480738484405486</v>
      </c>
      <c r="AI88" s="20">
        <v>87547</v>
      </c>
      <c r="AJ88" s="20">
        <f t="shared" si="108"/>
        <v>1900</v>
      </c>
      <c r="AK88" s="22">
        <f t="shared" si="109"/>
        <v>1.0221840811703855</v>
      </c>
      <c r="AL88" s="20">
        <v>109584</v>
      </c>
      <c r="AM88" s="20">
        <f t="shared" si="110"/>
        <v>24639</v>
      </c>
      <c r="AN88" s="22">
        <f t="shared" si="111"/>
        <v>1.2900582730001766</v>
      </c>
      <c r="AO88" s="20">
        <v>258733</v>
      </c>
      <c r="AP88" s="20">
        <f t="shared" si="112"/>
        <v>16087</v>
      </c>
      <c r="AQ88" s="22">
        <f t="shared" si="113"/>
        <v>1.0662982286953009</v>
      </c>
      <c r="AR88" s="25">
        <f t="shared" si="114"/>
        <v>636831</v>
      </c>
      <c r="AS88" s="25">
        <f t="shared" si="132"/>
        <v>19066</v>
      </c>
      <c r="AT88" s="26">
        <f t="shared" si="133"/>
        <v>1.0308628685665262</v>
      </c>
      <c r="AU88" s="20">
        <v>51597</v>
      </c>
      <c r="AV88" s="20">
        <f t="shared" si="115"/>
        <v>-20401</v>
      </c>
      <c r="AW88" s="22">
        <f t="shared" si="116"/>
        <v>0.71664490680296677</v>
      </c>
      <c r="AX88" s="20">
        <v>16761</v>
      </c>
      <c r="AY88" s="20">
        <f t="shared" si="117"/>
        <v>-6758</v>
      </c>
      <c r="AZ88" s="22">
        <f t="shared" si="118"/>
        <v>0.71265785109911139</v>
      </c>
      <c r="BA88" s="20">
        <v>24589</v>
      </c>
      <c r="BB88" s="20">
        <f t="shared" si="119"/>
        <v>-8156</v>
      </c>
      <c r="BC88" s="27">
        <f t="shared" si="120"/>
        <v>0.75092380516109325</v>
      </c>
      <c r="BD88" s="25">
        <f t="shared" si="121"/>
        <v>729778</v>
      </c>
      <c r="BE88" s="25">
        <f t="shared" si="122"/>
        <v>-16249</v>
      </c>
      <c r="BF88" s="26">
        <f t="shared" si="123"/>
        <v>0.97821928696950644</v>
      </c>
      <c r="BG88" s="20">
        <v>84487</v>
      </c>
      <c r="BH88" s="20">
        <f t="shared" si="124"/>
        <v>-11598</v>
      </c>
      <c r="BI88" s="27">
        <f t="shared" si="125"/>
        <v>0.87929437477233696</v>
      </c>
      <c r="BJ88" s="20">
        <v>90755</v>
      </c>
      <c r="BK88" s="20">
        <f t="shared" si="126"/>
        <v>9238</v>
      </c>
      <c r="BL88" s="27">
        <f t="shared" si="127"/>
        <v>1.1133260546879793</v>
      </c>
      <c r="BM88" s="20">
        <v>21799.61</v>
      </c>
      <c r="BN88" s="20">
        <f t="shared" si="128"/>
        <v>-188319.39</v>
      </c>
      <c r="BO88" s="27">
        <f t="shared" si="129"/>
        <v>0.10374887563713896</v>
      </c>
      <c r="BP88" s="47">
        <f t="shared" si="130"/>
        <v>926819.61</v>
      </c>
      <c r="BQ88" s="25">
        <f t="shared" si="134"/>
        <v>-206928.39</v>
      </c>
      <c r="BR88" s="42">
        <f t="shared" si="135"/>
        <v>0.81748290625429987</v>
      </c>
      <c r="BS88" s="42">
        <f>BP88*51/100</f>
        <v>472678.00109999999</v>
      </c>
      <c r="BT88" s="49">
        <f t="shared" si="131"/>
        <v>472678.00109999999</v>
      </c>
      <c r="BU88" s="110">
        <f t="shared" si="136"/>
        <v>-71521.038900000043</v>
      </c>
      <c r="BV88" s="31">
        <f t="shared" si="137"/>
        <v>0.86857558789519362</v>
      </c>
    </row>
    <row r="89" spans="1:74" x14ac:dyDescent="0.2">
      <c r="A89" s="19">
        <v>58</v>
      </c>
      <c r="B89" s="19" t="s">
        <v>115</v>
      </c>
      <c r="C89" s="4">
        <v>1012010012</v>
      </c>
      <c r="D89" s="4"/>
      <c r="E89" s="4">
        <v>86618411</v>
      </c>
      <c r="F89" s="20"/>
      <c r="G89" s="20">
        <v>157080</v>
      </c>
      <c r="H89" s="20">
        <v>159693</v>
      </c>
      <c r="I89" s="21">
        <f t="shared" si="94"/>
        <v>316773</v>
      </c>
      <c r="J89" s="28">
        <v>137503</v>
      </c>
      <c r="K89" s="20">
        <v>139304</v>
      </c>
      <c r="L89" s="20">
        <v>170193</v>
      </c>
      <c r="M89" s="21">
        <f t="shared" si="95"/>
        <v>763773</v>
      </c>
      <c r="N89" s="20">
        <v>135395</v>
      </c>
      <c r="O89" s="20">
        <v>143951</v>
      </c>
      <c r="P89" s="20">
        <v>132998</v>
      </c>
      <c r="Q89" s="21">
        <f t="shared" si="96"/>
        <v>1176117</v>
      </c>
      <c r="R89" s="20">
        <v>140698</v>
      </c>
      <c r="S89" s="20">
        <v>146206</v>
      </c>
      <c r="T89" s="20">
        <v>244705</v>
      </c>
      <c r="U89" s="21">
        <f t="shared" si="97"/>
        <v>1707726</v>
      </c>
      <c r="V89" s="28">
        <f t="shared" si="98"/>
        <v>819708.48</v>
      </c>
      <c r="W89" s="20">
        <v>0</v>
      </c>
      <c r="X89" s="20">
        <f t="shared" si="99"/>
        <v>0</v>
      </c>
      <c r="Y89" s="22" t="e">
        <f t="shared" si="100"/>
        <v>#DIV/0!</v>
      </c>
      <c r="Z89" s="20">
        <v>122753</v>
      </c>
      <c r="AA89" s="20">
        <f t="shared" si="101"/>
        <v>-34327</v>
      </c>
      <c r="AB89" s="22">
        <f t="shared" si="102"/>
        <v>0.78146804176215945</v>
      </c>
      <c r="AC89" s="20">
        <v>99534</v>
      </c>
      <c r="AD89" s="20">
        <f t="shared" si="103"/>
        <v>-60159</v>
      </c>
      <c r="AE89" s="22">
        <f t="shared" si="104"/>
        <v>0.62328342507185663</v>
      </c>
      <c r="AF89" s="23">
        <f t="shared" si="105"/>
        <v>222287</v>
      </c>
      <c r="AG89" s="23">
        <f t="shared" si="106"/>
        <v>-94486</v>
      </c>
      <c r="AH89" s="24">
        <f t="shared" si="107"/>
        <v>0.70172331606544747</v>
      </c>
      <c r="AI89" s="20">
        <v>230279</v>
      </c>
      <c r="AJ89" s="20">
        <f t="shared" si="108"/>
        <v>92776</v>
      </c>
      <c r="AK89" s="22">
        <f t="shared" si="109"/>
        <v>1.6747198242947428</v>
      </c>
      <c r="AL89" s="20">
        <v>204779</v>
      </c>
      <c r="AM89" s="20">
        <f t="shared" si="110"/>
        <v>65475</v>
      </c>
      <c r="AN89" s="22">
        <f t="shared" si="111"/>
        <v>1.4700152185149027</v>
      </c>
      <c r="AO89" s="20">
        <v>111967</v>
      </c>
      <c r="AP89" s="20">
        <f t="shared" si="112"/>
        <v>-58226</v>
      </c>
      <c r="AQ89" s="22">
        <f t="shared" si="113"/>
        <v>0.65788252160782168</v>
      </c>
      <c r="AR89" s="25">
        <f t="shared" si="114"/>
        <v>769312</v>
      </c>
      <c r="AS89" s="25">
        <f t="shared" si="132"/>
        <v>5539</v>
      </c>
      <c r="AT89" s="26">
        <f t="shared" si="133"/>
        <v>1.0072521547632609</v>
      </c>
      <c r="AU89" s="20">
        <v>120149</v>
      </c>
      <c r="AV89" s="20">
        <f t="shared" si="115"/>
        <v>-15246</v>
      </c>
      <c r="AW89" s="22">
        <f t="shared" si="116"/>
        <v>0.88739613722811039</v>
      </c>
      <c r="AX89" s="20">
        <v>112476</v>
      </c>
      <c r="AY89" s="20">
        <f t="shared" si="117"/>
        <v>-31475</v>
      </c>
      <c r="AZ89" s="22">
        <f t="shared" si="118"/>
        <v>0.78134920910587635</v>
      </c>
      <c r="BA89" s="20">
        <v>98439</v>
      </c>
      <c r="BB89" s="20">
        <f t="shared" si="119"/>
        <v>-34559</v>
      </c>
      <c r="BC89" s="27">
        <f t="shared" si="120"/>
        <v>0.74015398727800419</v>
      </c>
      <c r="BD89" s="25">
        <f t="shared" si="121"/>
        <v>1100376</v>
      </c>
      <c r="BE89" s="25">
        <f t="shared" si="122"/>
        <v>-75741</v>
      </c>
      <c r="BF89" s="26">
        <f t="shared" si="123"/>
        <v>0.93560079481888281</v>
      </c>
      <c r="BG89" s="20">
        <v>96130</v>
      </c>
      <c r="BH89" s="20">
        <f t="shared" si="124"/>
        <v>-44568</v>
      </c>
      <c r="BI89" s="27">
        <f t="shared" si="125"/>
        <v>0.68323643548593438</v>
      </c>
      <c r="BJ89" s="20">
        <v>110833</v>
      </c>
      <c r="BK89" s="20">
        <f t="shared" si="126"/>
        <v>-35373</v>
      </c>
      <c r="BL89" s="27">
        <f t="shared" si="127"/>
        <v>0.75806054471088735</v>
      </c>
      <c r="BM89" s="20">
        <v>155946</v>
      </c>
      <c r="BN89" s="20">
        <f t="shared" si="128"/>
        <v>-88759</v>
      </c>
      <c r="BO89" s="27">
        <f t="shared" si="129"/>
        <v>0.637281624813551</v>
      </c>
      <c r="BP89" s="47">
        <f t="shared" si="130"/>
        <v>1463285</v>
      </c>
      <c r="BQ89" s="25">
        <f t="shared" si="134"/>
        <v>-244441</v>
      </c>
      <c r="BR89" s="42">
        <f t="shared" si="135"/>
        <v>0.85686169795388722</v>
      </c>
      <c r="BS89" s="42">
        <f>BP89*51/100</f>
        <v>746275.35</v>
      </c>
      <c r="BT89" s="49">
        <f t="shared" si="131"/>
        <v>746275.35</v>
      </c>
      <c r="BU89" s="110">
        <f t="shared" si="136"/>
        <v>-73433.13</v>
      </c>
      <c r="BV89" s="31">
        <f t="shared" si="137"/>
        <v>0.91041555407600516</v>
      </c>
    </row>
    <row r="90" spans="1:74" x14ac:dyDescent="0.2">
      <c r="A90" s="19">
        <v>53</v>
      </c>
      <c r="B90" s="19" t="s">
        <v>110</v>
      </c>
      <c r="C90" s="4">
        <v>7707049388</v>
      </c>
      <c r="D90" s="4">
        <v>101245001</v>
      </c>
      <c r="E90" s="4">
        <v>86618101</v>
      </c>
      <c r="F90" s="20">
        <v>0</v>
      </c>
      <c r="G90" s="20">
        <v>59232</v>
      </c>
      <c r="H90" s="20">
        <v>57845</v>
      </c>
      <c r="I90" s="21">
        <f t="shared" si="94"/>
        <v>117077</v>
      </c>
      <c r="J90" s="28">
        <v>93370</v>
      </c>
      <c r="K90" s="20">
        <v>78769</v>
      </c>
      <c r="L90" s="20">
        <v>63744</v>
      </c>
      <c r="M90" s="21">
        <f t="shared" si="95"/>
        <v>352960</v>
      </c>
      <c r="N90" s="20">
        <v>56329</v>
      </c>
      <c r="O90" s="20">
        <v>61338</v>
      </c>
      <c r="P90" s="20">
        <v>57707</v>
      </c>
      <c r="Q90" s="21">
        <f t="shared" si="96"/>
        <v>528334</v>
      </c>
      <c r="R90" s="20">
        <v>50847</v>
      </c>
      <c r="S90" s="20">
        <v>54305</v>
      </c>
      <c r="T90" s="20">
        <v>129206</v>
      </c>
      <c r="U90" s="21">
        <f t="shared" si="97"/>
        <v>762692</v>
      </c>
      <c r="V90" s="28">
        <f t="shared" si="98"/>
        <v>305076.8</v>
      </c>
      <c r="W90" s="20"/>
      <c r="X90" s="20">
        <f t="shared" si="99"/>
        <v>0</v>
      </c>
      <c r="Y90" s="22" t="e">
        <f t="shared" si="100"/>
        <v>#DIV/0!</v>
      </c>
      <c r="Z90" s="20">
        <v>66540</v>
      </c>
      <c r="AA90" s="20">
        <f t="shared" si="101"/>
        <v>7308</v>
      </c>
      <c r="AB90" s="22">
        <f t="shared" si="102"/>
        <v>1.1233792544570502</v>
      </c>
      <c r="AC90" s="20">
        <v>64316</v>
      </c>
      <c r="AD90" s="20">
        <f t="shared" si="103"/>
        <v>6471</v>
      </c>
      <c r="AE90" s="22">
        <f t="shared" si="104"/>
        <v>1.1118679228973982</v>
      </c>
      <c r="AF90" s="23">
        <f t="shared" si="105"/>
        <v>130856</v>
      </c>
      <c r="AG90" s="23">
        <f t="shared" si="106"/>
        <v>13779</v>
      </c>
      <c r="AH90" s="24">
        <f t="shared" si="107"/>
        <v>1.1176917754981763</v>
      </c>
      <c r="AI90" s="20">
        <v>140286</v>
      </c>
      <c r="AJ90" s="20">
        <f t="shared" si="108"/>
        <v>46916</v>
      </c>
      <c r="AK90" s="22">
        <f t="shared" si="109"/>
        <v>1.5024740280604048</v>
      </c>
      <c r="AL90" s="20">
        <v>58107</v>
      </c>
      <c r="AM90" s="20">
        <f t="shared" si="110"/>
        <v>-20662</v>
      </c>
      <c r="AN90" s="22">
        <f t="shared" si="111"/>
        <v>0.73768868463481829</v>
      </c>
      <c r="AO90" s="20">
        <v>92928</v>
      </c>
      <c r="AP90" s="20">
        <f t="shared" si="112"/>
        <v>29184</v>
      </c>
      <c r="AQ90" s="22">
        <f t="shared" si="113"/>
        <v>1.4578313253012047</v>
      </c>
      <c r="AR90" s="25">
        <f t="shared" si="114"/>
        <v>422177</v>
      </c>
      <c r="AS90" s="25">
        <f t="shared" si="132"/>
        <v>69217</v>
      </c>
      <c r="AT90" s="26">
        <f t="shared" si="133"/>
        <v>1.1961043744333635</v>
      </c>
      <c r="AU90" s="20">
        <v>14779</v>
      </c>
      <c r="AV90" s="20">
        <f t="shared" si="115"/>
        <v>-41550</v>
      </c>
      <c r="AW90" s="22">
        <f t="shared" si="116"/>
        <v>0.2623692946794724</v>
      </c>
      <c r="AX90" s="20">
        <v>27662</v>
      </c>
      <c r="AY90" s="20">
        <f t="shared" si="117"/>
        <v>-33676</v>
      </c>
      <c r="AZ90" s="22">
        <f t="shared" si="118"/>
        <v>0.4509765561315987</v>
      </c>
      <c r="BA90" s="20">
        <v>11861</v>
      </c>
      <c r="BB90" s="20">
        <f t="shared" si="119"/>
        <v>-45846</v>
      </c>
      <c r="BC90" s="27">
        <f t="shared" si="120"/>
        <v>0.20553832290709967</v>
      </c>
      <c r="BD90" s="25">
        <f t="shared" si="121"/>
        <v>476479</v>
      </c>
      <c r="BE90" s="25">
        <f t="shared" si="122"/>
        <v>-51855</v>
      </c>
      <c r="BF90" s="26">
        <f t="shared" si="123"/>
        <v>0.90185185886200769</v>
      </c>
      <c r="BG90" s="20">
        <v>10196</v>
      </c>
      <c r="BH90" s="20">
        <f t="shared" si="124"/>
        <v>-40651</v>
      </c>
      <c r="BI90" s="27">
        <f t="shared" si="125"/>
        <v>0.2005231380415757</v>
      </c>
      <c r="BJ90" s="20">
        <v>13167</v>
      </c>
      <c r="BK90" s="20">
        <f t="shared" si="126"/>
        <v>-41138</v>
      </c>
      <c r="BL90" s="27">
        <f t="shared" si="127"/>
        <v>0.24246386152288002</v>
      </c>
      <c r="BM90" s="20">
        <v>27806</v>
      </c>
      <c r="BN90" s="20">
        <f t="shared" si="128"/>
        <v>-101400</v>
      </c>
      <c r="BO90" s="27">
        <f t="shared" si="129"/>
        <v>0.2152067241459375</v>
      </c>
      <c r="BP90" s="47">
        <f t="shared" si="130"/>
        <v>527648</v>
      </c>
      <c r="BQ90" s="25">
        <f t="shared" si="134"/>
        <v>-235044</v>
      </c>
      <c r="BR90" s="42">
        <f t="shared" si="135"/>
        <v>0.69182317370576851</v>
      </c>
      <c r="BS90" s="62">
        <f>BP90*43/100</f>
        <v>226888.64</v>
      </c>
      <c r="BT90" s="49">
        <f t="shared" si="131"/>
        <v>226888.64</v>
      </c>
      <c r="BU90" s="110">
        <f t="shared" si="136"/>
        <v>-78188.159999999974</v>
      </c>
      <c r="BV90" s="31">
        <f t="shared" si="137"/>
        <v>0.74370991173370127</v>
      </c>
    </row>
    <row r="91" spans="1:74" x14ac:dyDescent="0.2">
      <c r="A91" s="19">
        <v>43</v>
      </c>
      <c r="B91" s="19" t="s">
        <v>97</v>
      </c>
      <c r="C91" s="4" t="s">
        <v>98</v>
      </c>
      <c r="D91" s="4" t="s">
        <v>83</v>
      </c>
      <c r="E91" s="4">
        <v>86618101</v>
      </c>
      <c r="F91" s="20"/>
      <c r="G91" s="20">
        <v>137566</v>
      </c>
      <c r="H91" s="20">
        <v>97294</v>
      </c>
      <c r="I91" s="21">
        <f t="shared" si="94"/>
        <v>234860</v>
      </c>
      <c r="J91" s="28">
        <v>49837</v>
      </c>
      <c r="K91" s="20">
        <v>0</v>
      </c>
      <c r="L91" s="20">
        <v>136318</v>
      </c>
      <c r="M91" s="21">
        <f t="shared" si="95"/>
        <v>421015</v>
      </c>
      <c r="N91" s="20">
        <v>0</v>
      </c>
      <c r="O91" s="20">
        <v>136234</v>
      </c>
      <c r="P91" s="20">
        <v>0</v>
      </c>
      <c r="Q91" s="21">
        <f t="shared" si="96"/>
        <v>557249</v>
      </c>
      <c r="R91" s="20">
        <v>0</v>
      </c>
      <c r="S91" s="20">
        <v>0</v>
      </c>
      <c r="T91" s="20">
        <v>68876</v>
      </c>
      <c r="U91" s="21">
        <f t="shared" si="97"/>
        <v>626125</v>
      </c>
      <c r="V91" s="28">
        <f t="shared" si="98"/>
        <v>250450</v>
      </c>
      <c r="W91" s="20">
        <v>0</v>
      </c>
      <c r="X91" s="20">
        <f t="shared" si="99"/>
        <v>0</v>
      </c>
      <c r="Y91" s="22" t="e">
        <f t="shared" si="100"/>
        <v>#DIV/0!</v>
      </c>
      <c r="Z91" s="20">
        <v>0</v>
      </c>
      <c r="AA91" s="20">
        <f t="shared" si="101"/>
        <v>-137566</v>
      </c>
      <c r="AB91" s="22">
        <f t="shared" si="102"/>
        <v>0</v>
      </c>
      <c r="AC91" s="20">
        <v>70495</v>
      </c>
      <c r="AD91" s="20">
        <f t="shared" si="103"/>
        <v>-26799</v>
      </c>
      <c r="AE91" s="22">
        <f t="shared" si="104"/>
        <v>0.72455649885912798</v>
      </c>
      <c r="AF91" s="23">
        <f t="shared" si="105"/>
        <v>70495</v>
      </c>
      <c r="AG91" s="23">
        <f t="shared" si="106"/>
        <v>-164365</v>
      </c>
      <c r="AH91" s="24">
        <f t="shared" si="107"/>
        <v>0.30015754066252237</v>
      </c>
      <c r="AI91" s="20">
        <v>0</v>
      </c>
      <c r="AJ91" s="20">
        <f t="shared" si="108"/>
        <v>-49837</v>
      </c>
      <c r="AK91" s="22">
        <f t="shared" si="109"/>
        <v>0</v>
      </c>
      <c r="AL91" s="20">
        <v>0</v>
      </c>
      <c r="AM91" s="20">
        <f t="shared" si="110"/>
        <v>0</v>
      </c>
      <c r="AN91" s="22" t="e">
        <f t="shared" si="111"/>
        <v>#DIV/0!</v>
      </c>
      <c r="AO91" s="20">
        <v>0</v>
      </c>
      <c r="AP91" s="20">
        <f t="shared" si="112"/>
        <v>-136318</v>
      </c>
      <c r="AQ91" s="22">
        <f t="shared" si="113"/>
        <v>0</v>
      </c>
      <c r="AR91" s="25">
        <f t="shared" si="114"/>
        <v>70495</v>
      </c>
      <c r="AS91" s="25">
        <f t="shared" si="132"/>
        <v>-350520</v>
      </c>
      <c r="AT91" s="26">
        <f t="shared" si="133"/>
        <v>0.16744059000273148</v>
      </c>
      <c r="AU91" s="20">
        <v>70680</v>
      </c>
      <c r="AV91" s="20">
        <f t="shared" si="115"/>
        <v>70680</v>
      </c>
      <c r="AW91" s="22" t="e">
        <f t="shared" si="116"/>
        <v>#DIV/0!</v>
      </c>
      <c r="AX91" s="20">
        <v>50040</v>
      </c>
      <c r="AY91" s="20">
        <f t="shared" si="117"/>
        <v>-86194</v>
      </c>
      <c r="AZ91" s="22">
        <f t="shared" si="118"/>
        <v>0.36730918860196426</v>
      </c>
      <c r="BA91" s="20">
        <v>53310</v>
      </c>
      <c r="BB91" s="20">
        <f t="shared" si="119"/>
        <v>53310</v>
      </c>
      <c r="BC91" s="27" t="e">
        <f t="shared" si="120"/>
        <v>#DIV/0!</v>
      </c>
      <c r="BD91" s="25">
        <f t="shared" si="121"/>
        <v>244525</v>
      </c>
      <c r="BE91" s="25">
        <f t="shared" si="122"/>
        <v>-312724</v>
      </c>
      <c r="BF91" s="26">
        <f t="shared" si="123"/>
        <v>0.43880742720040772</v>
      </c>
      <c r="BG91" s="20">
        <v>36863</v>
      </c>
      <c r="BH91" s="20">
        <f t="shared" si="124"/>
        <v>36863</v>
      </c>
      <c r="BI91" s="27" t="e">
        <f t="shared" si="125"/>
        <v>#DIV/0!</v>
      </c>
      <c r="BJ91" s="20">
        <v>46255.51</v>
      </c>
      <c r="BK91" s="20">
        <f t="shared" si="126"/>
        <v>46255.51</v>
      </c>
      <c r="BL91" s="27" t="e">
        <f t="shared" si="127"/>
        <v>#DIV/0!</v>
      </c>
      <c r="BM91" s="20">
        <v>51580</v>
      </c>
      <c r="BN91" s="20">
        <f t="shared" si="128"/>
        <v>-17296</v>
      </c>
      <c r="BO91" s="27">
        <f t="shared" si="129"/>
        <v>0.74888204889947152</v>
      </c>
      <c r="BP91" s="47">
        <f t="shared" si="130"/>
        <v>379223.51</v>
      </c>
      <c r="BQ91" s="25">
        <f t="shared" si="134"/>
        <v>-246901.49</v>
      </c>
      <c r="BR91" s="42">
        <f t="shared" si="135"/>
        <v>0.6056674146536235</v>
      </c>
      <c r="BS91" s="62">
        <f>BP91*43/100</f>
        <v>163066.10930000001</v>
      </c>
      <c r="BT91" s="49">
        <f t="shared" si="131"/>
        <v>163066.10930000001</v>
      </c>
      <c r="BU91" s="110">
        <f t="shared" si="136"/>
        <v>-87383.890699999989</v>
      </c>
      <c r="BV91" s="31">
        <f t="shared" si="137"/>
        <v>0.65109247075264531</v>
      </c>
    </row>
    <row r="92" spans="1:74" x14ac:dyDescent="0.2">
      <c r="A92" s="19">
        <v>27</v>
      </c>
      <c r="B92" s="19" t="s">
        <v>70</v>
      </c>
      <c r="C92" s="4">
        <v>1012009480</v>
      </c>
      <c r="D92" s="4">
        <v>101201001</v>
      </c>
      <c r="E92" s="4">
        <v>86618101</v>
      </c>
      <c r="F92" s="20">
        <v>153207</v>
      </c>
      <c r="G92" s="20">
        <v>272069</v>
      </c>
      <c r="H92" s="20">
        <v>270518</v>
      </c>
      <c r="I92" s="21">
        <f t="shared" si="94"/>
        <v>695794</v>
      </c>
      <c r="J92" s="28">
        <v>254214</v>
      </c>
      <c r="K92" s="20">
        <v>312033</v>
      </c>
      <c r="L92" s="20">
        <v>651613</v>
      </c>
      <c r="M92" s="21">
        <f t="shared" si="95"/>
        <v>1913654</v>
      </c>
      <c r="N92" s="20">
        <v>272678</v>
      </c>
      <c r="O92" s="20">
        <v>51105</v>
      </c>
      <c r="P92" s="20">
        <v>95074</v>
      </c>
      <c r="Q92" s="21">
        <f t="shared" si="96"/>
        <v>2332511</v>
      </c>
      <c r="R92" s="20">
        <v>261362</v>
      </c>
      <c r="S92" s="20">
        <v>259351</v>
      </c>
      <c r="T92" s="20">
        <v>517273</v>
      </c>
      <c r="U92" s="21">
        <f t="shared" si="97"/>
        <v>3370497</v>
      </c>
      <c r="V92" s="28">
        <f t="shared" si="98"/>
        <v>1348198.8</v>
      </c>
      <c r="W92" s="20">
        <v>26935</v>
      </c>
      <c r="X92" s="20">
        <f t="shared" si="99"/>
        <v>-126272</v>
      </c>
      <c r="Y92" s="22">
        <f t="shared" si="100"/>
        <v>0.17580789389518756</v>
      </c>
      <c r="Z92" s="20">
        <v>266236</v>
      </c>
      <c r="AA92" s="20">
        <f t="shared" si="101"/>
        <v>-5833</v>
      </c>
      <c r="AB92" s="22">
        <f t="shared" si="102"/>
        <v>0.97856058573376603</v>
      </c>
      <c r="AC92" s="20">
        <v>270729</v>
      </c>
      <c r="AD92" s="20">
        <f t="shared" si="103"/>
        <v>211</v>
      </c>
      <c r="AE92" s="22">
        <f t="shared" si="104"/>
        <v>1.0007799850656889</v>
      </c>
      <c r="AF92" s="23">
        <f t="shared" si="105"/>
        <v>563900</v>
      </c>
      <c r="AG92" s="23">
        <f t="shared" si="106"/>
        <v>-131894</v>
      </c>
      <c r="AH92" s="24">
        <f t="shared" si="107"/>
        <v>0.81044102133677498</v>
      </c>
      <c r="AI92" s="20">
        <v>285012</v>
      </c>
      <c r="AJ92" s="20">
        <f t="shared" si="108"/>
        <v>30798</v>
      </c>
      <c r="AK92" s="22">
        <f t="shared" si="109"/>
        <v>1.1211498973305956</v>
      </c>
      <c r="AL92" s="20">
        <v>343965</v>
      </c>
      <c r="AM92" s="20">
        <f t="shared" si="110"/>
        <v>31932</v>
      </c>
      <c r="AN92" s="22">
        <f t="shared" si="111"/>
        <v>1.102335329917028</v>
      </c>
      <c r="AO92" s="20">
        <v>797446</v>
      </c>
      <c r="AP92" s="20">
        <f t="shared" si="112"/>
        <v>145833</v>
      </c>
      <c r="AQ92" s="22">
        <f t="shared" si="113"/>
        <v>1.2238030855737991</v>
      </c>
      <c r="AR92" s="25">
        <f t="shared" si="114"/>
        <v>1990323</v>
      </c>
      <c r="AS92" s="25">
        <f t="shared" si="132"/>
        <v>76669</v>
      </c>
      <c r="AT92" s="26">
        <f t="shared" si="133"/>
        <v>1.0400641913323934</v>
      </c>
      <c r="AU92" s="20">
        <v>154287</v>
      </c>
      <c r="AV92" s="20">
        <f t="shared" si="115"/>
        <v>-118391</v>
      </c>
      <c r="AW92" s="22">
        <f t="shared" si="116"/>
        <v>0.56582122503465626</v>
      </c>
      <c r="AX92" s="20">
        <v>28465</v>
      </c>
      <c r="AY92" s="20">
        <f t="shared" si="117"/>
        <v>-22640</v>
      </c>
      <c r="AZ92" s="22">
        <f t="shared" si="118"/>
        <v>0.55699050973485964</v>
      </c>
      <c r="BA92" s="20">
        <v>109165</v>
      </c>
      <c r="BB92" s="20">
        <f t="shared" si="119"/>
        <v>14091</v>
      </c>
      <c r="BC92" s="27">
        <f t="shared" si="120"/>
        <v>1.1482108673244</v>
      </c>
      <c r="BD92" s="25">
        <f t="shared" si="121"/>
        <v>2282240</v>
      </c>
      <c r="BE92" s="25">
        <f t="shared" si="122"/>
        <v>-50271</v>
      </c>
      <c r="BF92" s="26">
        <f t="shared" si="123"/>
        <v>0.97844769006448418</v>
      </c>
      <c r="BG92" s="20">
        <v>297795</v>
      </c>
      <c r="BH92" s="20">
        <f t="shared" si="124"/>
        <v>36433</v>
      </c>
      <c r="BI92" s="27">
        <f t="shared" si="125"/>
        <v>1.1393966988315056</v>
      </c>
      <c r="BJ92" s="20">
        <v>277405</v>
      </c>
      <c r="BK92" s="20">
        <f t="shared" si="126"/>
        <v>18054</v>
      </c>
      <c r="BL92" s="27">
        <f t="shared" si="127"/>
        <v>1.0696122243600372</v>
      </c>
      <c r="BM92" s="20">
        <v>69836.649999999994</v>
      </c>
      <c r="BN92" s="20">
        <f t="shared" si="128"/>
        <v>-447436.35</v>
      </c>
      <c r="BO92" s="27">
        <f t="shared" si="129"/>
        <v>0.1350092697666416</v>
      </c>
      <c r="BP92" s="47">
        <f t="shared" si="130"/>
        <v>2927276.65</v>
      </c>
      <c r="BQ92" s="25">
        <f t="shared" si="134"/>
        <v>-443220.35000000009</v>
      </c>
      <c r="BR92" s="42">
        <f t="shared" si="135"/>
        <v>0.86850000163180674</v>
      </c>
      <c r="BS92" s="62">
        <f>BP92*43/100</f>
        <v>1258728.9595000001</v>
      </c>
      <c r="BT92" s="49">
        <f t="shared" si="131"/>
        <v>1258728.9595000001</v>
      </c>
      <c r="BU92" s="110">
        <f t="shared" si="136"/>
        <v>-89469.840499999933</v>
      </c>
      <c r="BV92" s="31">
        <f t="shared" si="137"/>
        <v>0.93363750175419236</v>
      </c>
    </row>
    <row r="93" spans="1:74" x14ac:dyDescent="0.2">
      <c r="A93" s="19">
        <v>7</v>
      </c>
      <c r="B93" s="19" t="s">
        <v>47</v>
      </c>
      <c r="C93" s="4">
        <v>1012003576</v>
      </c>
      <c r="D93" s="4">
        <v>101201001</v>
      </c>
      <c r="E93" s="4">
        <v>86618101</v>
      </c>
      <c r="F93" s="20">
        <v>244573</v>
      </c>
      <c r="G93" s="20">
        <v>218976</v>
      </c>
      <c r="H93" s="20">
        <v>133986.46</v>
      </c>
      <c r="I93" s="21">
        <f t="shared" si="94"/>
        <v>597535.46</v>
      </c>
      <c r="J93" s="20">
        <v>404960</v>
      </c>
      <c r="K93" s="20">
        <v>257725</v>
      </c>
      <c r="L93" s="20">
        <v>227968.8</v>
      </c>
      <c r="M93" s="21">
        <f t="shared" si="95"/>
        <v>1488189.26</v>
      </c>
      <c r="N93" s="20">
        <v>355149</v>
      </c>
      <c r="O93" s="20">
        <v>417986</v>
      </c>
      <c r="P93" s="20">
        <v>310294</v>
      </c>
      <c r="Q93" s="21">
        <f t="shared" si="96"/>
        <v>2571618.2599999998</v>
      </c>
      <c r="R93" s="20">
        <v>253329</v>
      </c>
      <c r="S93" s="20">
        <v>265987</v>
      </c>
      <c r="T93" s="20">
        <v>305476</v>
      </c>
      <c r="U93" s="21">
        <f t="shared" si="97"/>
        <v>3396410.26</v>
      </c>
      <c r="V93" s="28">
        <f t="shared" si="98"/>
        <v>1358564.1039999998</v>
      </c>
      <c r="W93" s="20">
        <v>298869</v>
      </c>
      <c r="X93" s="20">
        <f t="shared" si="99"/>
        <v>54296</v>
      </c>
      <c r="Y93" s="22">
        <f t="shared" si="100"/>
        <v>1.2220032464744677</v>
      </c>
      <c r="Z93" s="20">
        <v>286316</v>
      </c>
      <c r="AA93" s="20">
        <f t="shared" si="101"/>
        <v>67340</v>
      </c>
      <c r="AB93" s="22">
        <f t="shared" si="102"/>
        <v>1.3075222855472746</v>
      </c>
      <c r="AC93" s="20">
        <v>263621</v>
      </c>
      <c r="AD93" s="20">
        <f t="shared" si="103"/>
        <v>129634.54000000001</v>
      </c>
      <c r="AE93" s="22">
        <f t="shared" si="104"/>
        <v>1.9675197031102996</v>
      </c>
      <c r="AF93" s="23">
        <f t="shared" si="105"/>
        <v>848806</v>
      </c>
      <c r="AG93" s="23">
        <f t="shared" si="106"/>
        <v>251270.54000000004</v>
      </c>
      <c r="AH93" s="24">
        <f t="shared" si="107"/>
        <v>1.4205115124046364</v>
      </c>
      <c r="AI93" s="20">
        <v>263498</v>
      </c>
      <c r="AJ93" s="20">
        <f t="shared" si="108"/>
        <v>-141462</v>
      </c>
      <c r="AK93" s="22">
        <f t="shared" si="109"/>
        <v>0.6506766100355591</v>
      </c>
      <c r="AL93" s="20">
        <v>306047</v>
      </c>
      <c r="AM93" s="20">
        <f t="shared" si="110"/>
        <v>48322</v>
      </c>
      <c r="AN93" s="22">
        <f t="shared" si="111"/>
        <v>1.1874944223494035</v>
      </c>
      <c r="AO93" s="20">
        <v>522030</v>
      </c>
      <c r="AP93" s="20">
        <f t="shared" si="112"/>
        <v>294061.2</v>
      </c>
      <c r="AQ93" s="22">
        <f t="shared" si="113"/>
        <v>2.2899186204427977</v>
      </c>
      <c r="AR93" s="25">
        <f t="shared" si="114"/>
        <v>1940381</v>
      </c>
      <c r="AS93" s="25">
        <f t="shared" si="132"/>
        <v>452191.74</v>
      </c>
      <c r="AT93" s="26">
        <f t="shared" si="133"/>
        <v>1.3038536509798491</v>
      </c>
      <c r="AU93" s="20">
        <v>162950</v>
      </c>
      <c r="AV93" s="20">
        <f t="shared" si="115"/>
        <v>-192199</v>
      </c>
      <c r="AW93" s="22">
        <f t="shared" si="116"/>
        <v>0.45882150871887573</v>
      </c>
      <c r="AX93" s="20">
        <v>116097.05</v>
      </c>
      <c r="AY93" s="20">
        <f t="shared" si="117"/>
        <v>-301888.95</v>
      </c>
      <c r="AZ93" s="22">
        <f t="shared" si="118"/>
        <v>0.27775344150282544</v>
      </c>
      <c r="BA93" s="20">
        <v>185479.01</v>
      </c>
      <c r="BB93" s="20">
        <f t="shared" si="119"/>
        <v>-124814.98999999999</v>
      </c>
      <c r="BC93" s="27">
        <f t="shared" si="120"/>
        <v>0.59775248635165368</v>
      </c>
      <c r="BD93" s="25">
        <f t="shared" si="121"/>
        <v>2404907.0599999996</v>
      </c>
      <c r="BE93" s="25">
        <f t="shared" si="122"/>
        <v>-166711.20000000019</v>
      </c>
      <c r="BF93" s="26">
        <f t="shared" si="123"/>
        <v>0.93517264883630113</v>
      </c>
      <c r="BG93" s="20">
        <v>126913</v>
      </c>
      <c r="BH93" s="20">
        <f t="shared" si="124"/>
        <v>-126416</v>
      </c>
      <c r="BI93" s="27">
        <f t="shared" si="125"/>
        <v>0.50098093783183129</v>
      </c>
      <c r="BJ93" s="20">
        <v>112514</v>
      </c>
      <c r="BK93" s="20">
        <f t="shared" si="126"/>
        <v>-153473</v>
      </c>
      <c r="BL93" s="27">
        <f t="shared" si="127"/>
        <v>0.42300563561377058</v>
      </c>
      <c r="BM93" s="20">
        <v>190198.19</v>
      </c>
      <c r="BN93" s="20">
        <f t="shared" si="128"/>
        <v>-115277.81</v>
      </c>
      <c r="BO93" s="27">
        <f t="shared" si="129"/>
        <v>0.62262891356440442</v>
      </c>
      <c r="BP93" s="47">
        <f t="shared" si="130"/>
        <v>2834532.2499999995</v>
      </c>
      <c r="BQ93" s="25">
        <f t="shared" si="134"/>
        <v>-561878.01000000024</v>
      </c>
      <c r="BR93" s="42">
        <f t="shared" si="135"/>
        <v>0.83456709673230101</v>
      </c>
      <c r="BS93" s="62">
        <f>BP93*43/100</f>
        <v>1218848.8674999999</v>
      </c>
      <c r="BT93" s="49">
        <f t="shared" si="131"/>
        <v>1218848.8674999999</v>
      </c>
      <c r="BU93" s="110">
        <f t="shared" si="136"/>
        <v>-139715.23649999988</v>
      </c>
      <c r="BV93" s="31">
        <f t="shared" si="137"/>
        <v>0.89715962898722379</v>
      </c>
    </row>
    <row r="94" spans="1:74" x14ac:dyDescent="0.2">
      <c r="A94" s="19">
        <v>37</v>
      </c>
      <c r="B94" s="19" t="s">
        <v>84</v>
      </c>
      <c r="C94" s="4" t="s">
        <v>85</v>
      </c>
      <c r="D94" s="4" t="s">
        <v>83</v>
      </c>
      <c r="E94" s="4">
        <v>86618101</v>
      </c>
      <c r="F94" s="20"/>
      <c r="G94" s="20">
        <v>83739</v>
      </c>
      <c r="H94" s="20">
        <v>166757</v>
      </c>
      <c r="I94" s="21">
        <f t="shared" si="94"/>
        <v>250496</v>
      </c>
      <c r="J94" s="28">
        <v>94249</v>
      </c>
      <c r="K94" s="20">
        <v>99546</v>
      </c>
      <c r="L94" s="20">
        <v>10000</v>
      </c>
      <c r="M94" s="21">
        <f t="shared" si="95"/>
        <v>454291</v>
      </c>
      <c r="N94" s="20">
        <v>98402</v>
      </c>
      <c r="O94" s="20">
        <v>106041</v>
      </c>
      <c r="P94" s="20">
        <v>10000</v>
      </c>
      <c r="Q94" s="21">
        <f t="shared" si="96"/>
        <v>668734</v>
      </c>
      <c r="R94" s="20">
        <v>88800</v>
      </c>
      <c r="S94" s="20">
        <v>90717</v>
      </c>
      <c r="T94" s="20">
        <v>0</v>
      </c>
      <c r="U94" s="21">
        <f t="shared" si="97"/>
        <v>848251</v>
      </c>
      <c r="V94" s="28">
        <f t="shared" si="98"/>
        <v>339300.4</v>
      </c>
      <c r="W94" s="20">
        <v>0</v>
      </c>
      <c r="X94" s="20">
        <f t="shared" si="99"/>
        <v>0</v>
      </c>
      <c r="Y94" s="22" t="e">
        <f t="shared" si="100"/>
        <v>#DIV/0!</v>
      </c>
      <c r="Z94" s="20">
        <v>0</v>
      </c>
      <c r="AA94" s="20">
        <f t="shared" si="101"/>
        <v>-83739</v>
      </c>
      <c r="AB94" s="22">
        <f t="shared" si="102"/>
        <v>0</v>
      </c>
      <c r="AC94" s="20">
        <v>-1456</v>
      </c>
      <c r="AD94" s="20">
        <f t="shared" si="103"/>
        <v>-168213</v>
      </c>
      <c r="AE94" s="22">
        <f t="shared" si="104"/>
        <v>-8.7312676529321103E-3</v>
      </c>
      <c r="AF94" s="23">
        <f t="shared" si="105"/>
        <v>-1456</v>
      </c>
      <c r="AG94" s="23">
        <f t="shared" si="106"/>
        <v>-251952</v>
      </c>
      <c r="AH94" s="24">
        <f t="shared" si="107"/>
        <v>-5.8124680633622888E-3</v>
      </c>
      <c r="AI94" s="20">
        <v>0</v>
      </c>
      <c r="AJ94" s="20">
        <f t="shared" si="108"/>
        <v>-94249</v>
      </c>
      <c r="AK94" s="22">
        <f t="shared" si="109"/>
        <v>0</v>
      </c>
      <c r="AL94" s="20">
        <v>0</v>
      </c>
      <c r="AM94" s="20">
        <f t="shared" si="110"/>
        <v>-99546</v>
      </c>
      <c r="AN94" s="22">
        <f t="shared" si="111"/>
        <v>0</v>
      </c>
      <c r="AO94" s="20">
        <v>0</v>
      </c>
      <c r="AP94" s="20">
        <f t="shared" si="112"/>
        <v>-10000</v>
      </c>
      <c r="AQ94" s="22">
        <f t="shared" si="113"/>
        <v>0</v>
      </c>
      <c r="AR94" s="25">
        <f t="shared" si="114"/>
        <v>-1456</v>
      </c>
      <c r="AS94" s="25">
        <f t="shared" si="132"/>
        <v>-455747</v>
      </c>
      <c r="AT94" s="26">
        <f t="shared" si="133"/>
        <v>-3.2049941557283769E-3</v>
      </c>
      <c r="AU94" s="20">
        <v>0</v>
      </c>
      <c r="AV94" s="20">
        <f t="shared" si="115"/>
        <v>-98402</v>
      </c>
      <c r="AW94" s="22">
        <f t="shared" si="116"/>
        <v>0</v>
      </c>
      <c r="AX94" s="20">
        <v>0</v>
      </c>
      <c r="AY94" s="20">
        <f t="shared" si="117"/>
        <v>-106041</v>
      </c>
      <c r="AZ94" s="22">
        <f t="shared" si="118"/>
        <v>0</v>
      </c>
      <c r="BA94" s="20">
        <v>0</v>
      </c>
      <c r="BB94" s="20">
        <f t="shared" si="119"/>
        <v>-10000</v>
      </c>
      <c r="BC94" s="27">
        <f t="shared" si="120"/>
        <v>0</v>
      </c>
      <c r="BD94" s="25">
        <f t="shared" si="121"/>
        <v>-1456</v>
      </c>
      <c r="BE94" s="25">
        <f t="shared" si="122"/>
        <v>-670190</v>
      </c>
      <c r="BF94" s="26">
        <f t="shared" si="123"/>
        <v>-2.1772483528577878E-3</v>
      </c>
      <c r="BG94" s="20">
        <v>0</v>
      </c>
      <c r="BH94" s="20">
        <f t="shared" si="124"/>
        <v>-88800</v>
      </c>
      <c r="BI94" s="27">
        <f t="shared" si="125"/>
        <v>0</v>
      </c>
      <c r="BJ94" s="20">
        <v>0</v>
      </c>
      <c r="BK94" s="20">
        <f t="shared" si="126"/>
        <v>-90717</v>
      </c>
      <c r="BL94" s="27">
        <f t="shared" si="127"/>
        <v>0</v>
      </c>
      <c r="BM94" s="20">
        <v>0</v>
      </c>
      <c r="BN94" s="20">
        <f t="shared" si="128"/>
        <v>0</v>
      </c>
      <c r="BO94" s="27" t="e">
        <f t="shared" si="129"/>
        <v>#DIV/0!</v>
      </c>
      <c r="BP94" s="47">
        <f t="shared" si="130"/>
        <v>-1456</v>
      </c>
      <c r="BQ94" s="25">
        <f t="shared" si="134"/>
        <v>-849707</v>
      </c>
      <c r="BR94" s="42">
        <f t="shared" si="135"/>
        <v>-1.7164730722392311E-3</v>
      </c>
      <c r="BS94" s="62">
        <f>BP94*43/100</f>
        <v>-626.08000000000004</v>
      </c>
      <c r="BT94" s="49">
        <f t="shared" si="131"/>
        <v>-626.08000000000004</v>
      </c>
      <c r="BU94" s="110">
        <f t="shared" si="136"/>
        <v>-339926.48000000004</v>
      </c>
      <c r="BV94" s="31">
        <f t="shared" si="137"/>
        <v>-1.8452085526571734E-3</v>
      </c>
    </row>
    <row r="95" spans="1:74" x14ac:dyDescent="0.2">
      <c r="A95" s="19">
        <v>60</v>
      </c>
      <c r="B95" s="19" t="s">
        <v>116</v>
      </c>
      <c r="C95" s="4">
        <v>1012004499</v>
      </c>
      <c r="D95" s="4">
        <v>101201001</v>
      </c>
      <c r="E95" s="4">
        <v>86618411</v>
      </c>
      <c r="F95" s="20">
        <v>0</v>
      </c>
      <c r="G95" s="20">
        <v>355468</v>
      </c>
      <c r="H95" s="20">
        <v>323875</v>
      </c>
      <c r="I95" s="21">
        <f t="shared" si="94"/>
        <v>679343</v>
      </c>
      <c r="J95" s="28">
        <v>310174</v>
      </c>
      <c r="K95" s="20">
        <v>258417</v>
      </c>
      <c r="L95" s="20">
        <v>270786</v>
      </c>
      <c r="M95" s="21">
        <f t="shared" si="95"/>
        <v>1518720</v>
      </c>
      <c r="N95" s="20">
        <v>454259.04</v>
      </c>
      <c r="O95" s="20">
        <v>435021.65</v>
      </c>
      <c r="P95" s="20">
        <v>438813.42</v>
      </c>
      <c r="Q95" s="21">
        <f t="shared" si="96"/>
        <v>2846814.11</v>
      </c>
      <c r="R95" s="20">
        <v>376863.72</v>
      </c>
      <c r="S95" s="20">
        <v>459003</v>
      </c>
      <c r="T95" s="20">
        <v>537861</v>
      </c>
      <c r="U95" s="21">
        <f t="shared" si="97"/>
        <v>4220541.83</v>
      </c>
      <c r="V95" s="28">
        <f t="shared" si="98"/>
        <v>2025860.0784</v>
      </c>
      <c r="W95" s="20">
        <v>104000</v>
      </c>
      <c r="X95" s="20">
        <f t="shared" si="99"/>
        <v>104000</v>
      </c>
      <c r="Y95" s="22" t="e">
        <f t="shared" si="100"/>
        <v>#DIV/0!</v>
      </c>
      <c r="Z95" s="20">
        <v>396464</v>
      </c>
      <c r="AA95" s="20">
        <f t="shared" si="101"/>
        <v>40996</v>
      </c>
      <c r="AB95" s="22">
        <f t="shared" si="102"/>
        <v>1.1153296499262944</v>
      </c>
      <c r="AC95" s="20">
        <v>273531</v>
      </c>
      <c r="AD95" s="20">
        <f t="shared" si="103"/>
        <v>-50344</v>
      </c>
      <c r="AE95" s="22">
        <f t="shared" si="104"/>
        <v>0.84455731377846388</v>
      </c>
      <c r="AF95" s="23">
        <f t="shared" si="105"/>
        <v>773995</v>
      </c>
      <c r="AG95" s="23">
        <f t="shared" si="106"/>
        <v>94652</v>
      </c>
      <c r="AH95" s="24">
        <f t="shared" si="107"/>
        <v>1.1393287337913249</v>
      </c>
      <c r="AI95" s="20">
        <v>145326</v>
      </c>
      <c r="AJ95" s="20">
        <f t="shared" si="108"/>
        <v>-164848</v>
      </c>
      <c r="AK95" s="22">
        <f t="shared" si="109"/>
        <v>0.46853056671416687</v>
      </c>
      <c r="AL95" s="20">
        <v>128553</v>
      </c>
      <c r="AM95" s="20">
        <f t="shared" si="110"/>
        <v>-129864</v>
      </c>
      <c r="AN95" s="22">
        <f t="shared" si="111"/>
        <v>0.49746340217555346</v>
      </c>
      <c r="AO95" s="20">
        <v>147190</v>
      </c>
      <c r="AP95" s="20">
        <f t="shared" si="112"/>
        <v>-123596</v>
      </c>
      <c r="AQ95" s="22">
        <f t="shared" si="113"/>
        <v>0.54356576780188048</v>
      </c>
      <c r="AR95" s="25">
        <f t="shared" si="114"/>
        <v>1195064</v>
      </c>
      <c r="AS95" s="25">
        <f t="shared" si="132"/>
        <v>-323656</v>
      </c>
      <c r="AT95" s="26">
        <f t="shared" si="133"/>
        <v>0.78688895912347234</v>
      </c>
      <c r="AU95" s="20">
        <v>139211</v>
      </c>
      <c r="AV95" s="20">
        <f t="shared" si="115"/>
        <v>-315048.03999999998</v>
      </c>
      <c r="AW95" s="22">
        <f t="shared" si="116"/>
        <v>0.30645730242374486</v>
      </c>
      <c r="AX95" s="20">
        <v>149905</v>
      </c>
      <c r="AY95" s="20">
        <f t="shared" si="117"/>
        <v>-285116.65000000002</v>
      </c>
      <c r="AZ95" s="22">
        <f t="shared" si="118"/>
        <v>0.34459204501661006</v>
      </c>
      <c r="BA95" s="20">
        <v>134540</v>
      </c>
      <c r="BB95" s="20">
        <f t="shared" si="119"/>
        <v>-304273.42</v>
      </c>
      <c r="BC95" s="27">
        <f t="shared" si="120"/>
        <v>0.30659955659514698</v>
      </c>
      <c r="BD95" s="25">
        <f t="shared" si="121"/>
        <v>1618720</v>
      </c>
      <c r="BE95" s="25">
        <f t="shared" si="122"/>
        <v>-1228094.1099999999</v>
      </c>
      <c r="BF95" s="26">
        <f t="shared" si="123"/>
        <v>0.56860755126719531</v>
      </c>
      <c r="BG95" s="20">
        <v>139852</v>
      </c>
      <c r="BH95" s="20">
        <f t="shared" si="124"/>
        <v>-237011.71999999997</v>
      </c>
      <c r="BI95" s="27">
        <f t="shared" si="125"/>
        <v>0.37109435739794749</v>
      </c>
      <c r="BJ95" s="20">
        <v>195773</v>
      </c>
      <c r="BK95" s="20">
        <f t="shared" si="126"/>
        <v>-263230</v>
      </c>
      <c r="BL95" s="27">
        <f t="shared" si="127"/>
        <v>0.42651790946900131</v>
      </c>
      <c r="BM95" s="20">
        <v>383113</v>
      </c>
      <c r="BN95" s="20">
        <f t="shared" si="128"/>
        <v>-154748</v>
      </c>
      <c r="BO95" s="27">
        <f t="shared" si="129"/>
        <v>0.71228997826576013</v>
      </c>
      <c r="BP95" s="47">
        <f t="shared" si="130"/>
        <v>2337458</v>
      </c>
      <c r="BQ95" s="25">
        <f t="shared" si="134"/>
        <v>-1883083.83</v>
      </c>
      <c r="BR95" s="42">
        <f t="shared" si="135"/>
        <v>0.55382889073273323</v>
      </c>
      <c r="BS95" s="42">
        <f>BP95*51/100</f>
        <v>1192103.58</v>
      </c>
      <c r="BT95" s="49">
        <f t="shared" si="131"/>
        <v>1192103.58</v>
      </c>
      <c r="BU95" s="110">
        <f t="shared" si="136"/>
        <v>-833756.49839999992</v>
      </c>
      <c r="BV95" s="31">
        <f t="shared" si="137"/>
        <v>0.58844319640352916</v>
      </c>
    </row>
    <row r="96" spans="1:74" ht="12" thickBot="1" x14ac:dyDescent="0.25">
      <c r="A96" s="19">
        <v>5</v>
      </c>
      <c r="B96" s="34" t="s">
        <v>45</v>
      </c>
      <c r="C96" s="35">
        <v>1012008655</v>
      </c>
      <c r="D96" s="35">
        <v>101201001</v>
      </c>
      <c r="E96" s="35">
        <v>86618101</v>
      </c>
      <c r="F96" s="36"/>
      <c r="G96" s="36">
        <v>15390</v>
      </c>
      <c r="H96" s="36">
        <v>1029225</v>
      </c>
      <c r="I96" s="21">
        <f t="shared" si="94"/>
        <v>1044615</v>
      </c>
      <c r="J96" s="36">
        <v>802100</v>
      </c>
      <c r="K96" s="36">
        <v>683079</v>
      </c>
      <c r="L96" s="36">
        <v>810680</v>
      </c>
      <c r="M96" s="21">
        <f t="shared" si="95"/>
        <v>3340474</v>
      </c>
      <c r="N96" s="36">
        <v>413530</v>
      </c>
      <c r="O96" s="36">
        <v>795860</v>
      </c>
      <c r="P96" s="36">
        <v>806000</v>
      </c>
      <c r="Q96" s="21">
        <f t="shared" si="96"/>
        <v>5355864</v>
      </c>
      <c r="R96" s="36">
        <v>597610</v>
      </c>
      <c r="S96" s="36">
        <v>183300</v>
      </c>
      <c r="T96" s="36">
        <v>456320</v>
      </c>
      <c r="U96" s="21">
        <f t="shared" si="97"/>
        <v>6593094</v>
      </c>
      <c r="V96" s="28">
        <f t="shared" si="98"/>
        <v>2637237.6</v>
      </c>
      <c r="W96" s="20">
        <v>306130</v>
      </c>
      <c r="X96" s="20">
        <f t="shared" si="99"/>
        <v>306130</v>
      </c>
      <c r="Y96" s="22" t="e">
        <f t="shared" si="100"/>
        <v>#DIV/0!</v>
      </c>
      <c r="Z96" s="20">
        <v>685360</v>
      </c>
      <c r="AA96" s="20">
        <f t="shared" si="101"/>
        <v>669970</v>
      </c>
      <c r="AB96" s="22">
        <f t="shared" si="102"/>
        <v>44.532813515269659</v>
      </c>
      <c r="AC96" s="20">
        <v>84752</v>
      </c>
      <c r="AD96" s="20">
        <f t="shared" si="103"/>
        <v>-944473</v>
      </c>
      <c r="AE96" s="22">
        <f t="shared" si="104"/>
        <v>8.2345454103815982E-2</v>
      </c>
      <c r="AF96" s="23">
        <f t="shared" si="105"/>
        <v>1076242</v>
      </c>
      <c r="AG96" s="23">
        <f t="shared" si="106"/>
        <v>31627</v>
      </c>
      <c r="AH96" s="24">
        <f t="shared" si="107"/>
        <v>1.03027622616945</v>
      </c>
      <c r="AI96" s="20">
        <v>456235</v>
      </c>
      <c r="AJ96" s="20">
        <f t="shared" si="108"/>
        <v>-345865</v>
      </c>
      <c r="AK96" s="22">
        <f t="shared" si="109"/>
        <v>0.56880064829821719</v>
      </c>
      <c r="AL96" s="20">
        <v>0</v>
      </c>
      <c r="AM96" s="20">
        <f t="shared" si="110"/>
        <v>-683079</v>
      </c>
      <c r="AN96" s="22">
        <f t="shared" si="111"/>
        <v>0</v>
      </c>
      <c r="AO96" s="20">
        <v>400400</v>
      </c>
      <c r="AP96" s="20">
        <f t="shared" si="112"/>
        <v>-410280</v>
      </c>
      <c r="AQ96" s="22">
        <f t="shared" si="113"/>
        <v>0.49390635022450291</v>
      </c>
      <c r="AR96" s="25">
        <f t="shared" si="114"/>
        <v>1932877</v>
      </c>
      <c r="AS96" s="25">
        <f t="shared" si="132"/>
        <v>-1407597</v>
      </c>
      <c r="AT96" s="26">
        <f t="shared" si="133"/>
        <v>0.57862357258281305</v>
      </c>
      <c r="AU96" s="20">
        <v>206440</v>
      </c>
      <c r="AV96" s="20">
        <f t="shared" si="115"/>
        <v>-207090</v>
      </c>
      <c r="AW96" s="22">
        <f t="shared" si="116"/>
        <v>0.49921408362150266</v>
      </c>
      <c r="AX96" s="20">
        <v>415480</v>
      </c>
      <c r="AY96" s="20">
        <f t="shared" si="117"/>
        <v>-380380</v>
      </c>
      <c r="AZ96" s="22">
        <f t="shared" si="118"/>
        <v>0.52205161711858872</v>
      </c>
      <c r="BA96" s="20">
        <v>0</v>
      </c>
      <c r="BB96" s="20">
        <f t="shared" si="119"/>
        <v>-806000</v>
      </c>
      <c r="BC96" s="27">
        <f t="shared" si="120"/>
        <v>0</v>
      </c>
      <c r="BD96" s="25">
        <f t="shared" si="121"/>
        <v>2554797</v>
      </c>
      <c r="BE96" s="25">
        <f t="shared" si="122"/>
        <v>-2801067</v>
      </c>
      <c r="BF96" s="26">
        <f t="shared" si="123"/>
        <v>0.47700931166288019</v>
      </c>
      <c r="BG96" s="20">
        <v>190580</v>
      </c>
      <c r="BH96" s="20">
        <f t="shared" si="124"/>
        <v>-407030</v>
      </c>
      <c r="BI96" s="27">
        <f t="shared" si="125"/>
        <v>0.31890363280400263</v>
      </c>
      <c r="BJ96" s="20">
        <v>173680</v>
      </c>
      <c r="BK96" s="20">
        <f t="shared" si="126"/>
        <v>-9620</v>
      </c>
      <c r="BL96" s="27">
        <f t="shared" si="127"/>
        <v>0.94751773049645394</v>
      </c>
      <c r="BM96" s="20">
        <v>224250</v>
      </c>
      <c r="BN96" s="20">
        <f t="shared" si="128"/>
        <v>-232070</v>
      </c>
      <c r="BO96" s="27">
        <f t="shared" si="129"/>
        <v>0.49143145161290325</v>
      </c>
      <c r="BP96" s="47">
        <f t="shared" si="130"/>
        <v>3143307</v>
      </c>
      <c r="BQ96" s="25">
        <f t="shared" si="134"/>
        <v>-3449787</v>
      </c>
      <c r="BR96" s="42">
        <f t="shared" si="135"/>
        <v>0.47675749807298362</v>
      </c>
      <c r="BS96" s="62">
        <f>BP96*43/100</f>
        <v>1351622.01</v>
      </c>
      <c r="BT96" s="49">
        <f t="shared" si="131"/>
        <v>1351622.01</v>
      </c>
      <c r="BU96" s="110">
        <f t="shared" si="136"/>
        <v>-1285615.5900000001</v>
      </c>
      <c r="BV96" s="31">
        <f t="shared" si="137"/>
        <v>0.51251431042845741</v>
      </c>
    </row>
    <row r="97" spans="1:74" hidden="1" x14ac:dyDescent="0.2">
      <c r="A97" s="12">
        <v>1</v>
      </c>
      <c r="B97" s="12">
        <v>2</v>
      </c>
      <c r="C97" s="12">
        <v>3</v>
      </c>
      <c r="D97" s="12">
        <v>4</v>
      </c>
      <c r="E97" s="12">
        <v>5</v>
      </c>
      <c r="F97" s="12">
        <v>6</v>
      </c>
      <c r="G97" s="12">
        <v>7</v>
      </c>
      <c r="H97" s="12">
        <v>8</v>
      </c>
      <c r="I97" s="39">
        <v>9</v>
      </c>
      <c r="J97" s="12">
        <v>10</v>
      </c>
      <c r="K97" s="12">
        <v>11</v>
      </c>
      <c r="L97" s="12">
        <v>12</v>
      </c>
      <c r="M97" s="39">
        <v>13</v>
      </c>
      <c r="N97" s="12">
        <v>14</v>
      </c>
      <c r="O97" s="12">
        <v>15</v>
      </c>
      <c r="P97" s="12">
        <v>16</v>
      </c>
      <c r="Q97" s="39">
        <v>17</v>
      </c>
      <c r="R97" s="12">
        <v>18</v>
      </c>
      <c r="S97" s="12">
        <v>19</v>
      </c>
      <c r="T97" s="12">
        <v>20</v>
      </c>
      <c r="U97" s="39">
        <v>21</v>
      </c>
      <c r="V97" s="15"/>
      <c r="W97" s="12">
        <v>22</v>
      </c>
      <c r="X97" s="13">
        <v>23</v>
      </c>
      <c r="Y97" s="13">
        <v>24</v>
      </c>
      <c r="Z97" s="12">
        <v>25</v>
      </c>
      <c r="AA97" s="12">
        <v>26</v>
      </c>
      <c r="AB97" s="12">
        <v>27</v>
      </c>
      <c r="AC97" s="12">
        <v>28</v>
      </c>
      <c r="AD97" s="12">
        <v>29</v>
      </c>
      <c r="AE97" s="12">
        <v>30</v>
      </c>
      <c r="AF97" s="14">
        <v>31</v>
      </c>
      <c r="AG97" s="14">
        <v>32</v>
      </c>
      <c r="AH97" s="14">
        <v>33</v>
      </c>
      <c r="AI97" s="15">
        <v>34</v>
      </c>
      <c r="AJ97" s="12">
        <v>35</v>
      </c>
      <c r="AK97" s="12">
        <v>36</v>
      </c>
      <c r="AL97" s="13">
        <v>37</v>
      </c>
      <c r="AM97" s="13">
        <v>38</v>
      </c>
      <c r="AN97" s="13">
        <v>39</v>
      </c>
      <c r="AO97" s="12">
        <v>40</v>
      </c>
      <c r="AP97" s="12">
        <v>41</v>
      </c>
      <c r="AQ97" s="12">
        <v>42</v>
      </c>
      <c r="AR97" s="16">
        <v>43</v>
      </c>
      <c r="AS97" s="16">
        <v>44</v>
      </c>
      <c r="AT97" s="16">
        <v>45</v>
      </c>
      <c r="AU97" s="12">
        <v>46</v>
      </c>
      <c r="AV97" s="12">
        <v>47</v>
      </c>
      <c r="AW97" s="12">
        <v>48</v>
      </c>
      <c r="AX97" s="12">
        <v>49</v>
      </c>
      <c r="AY97" s="12">
        <v>50</v>
      </c>
      <c r="AZ97" s="12">
        <v>51</v>
      </c>
      <c r="BA97" s="12">
        <v>52</v>
      </c>
      <c r="BB97" s="12">
        <v>53</v>
      </c>
      <c r="BC97" s="17">
        <v>54</v>
      </c>
      <c r="BD97" s="16">
        <v>55</v>
      </c>
      <c r="BE97" s="16">
        <v>56</v>
      </c>
      <c r="BF97" s="16">
        <v>57</v>
      </c>
      <c r="BG97" s="16">
        <v>58</v>
      </c>
      <c r="BH97" s="16">
        <v>59</v>
      </c>
      <c r="BI97" s="45">
        <v>60</v>
      </c>
      <c r="BJ97" s="16">
        <v>61</v>
      </c>
      <c r="BK97" s="16">
        <v>62</v>
      </c>
      <c r="BL97" s="45">
        <v>63</v>
      </c>
      <c r="BM97" s="16">
        <v>64</v>
      </c>
      <c r="BN97" s="16">
        <v>65</v>
      </c>
      <c r="BO97" s="45">
        <v>66</v>
      </c>
      <c r="BP97" s="46">
        <v>67</v>
      </c>
      <c r="BQ97" s="16">
        <v>68</v>
      </c>
      <c r="BR97" s="45">
        <v>69</v>
      </c>
      <c r="BS97" s="45"/>
      <c r="BT97" s="59"/>
      <c r="BU97" s="112"/>
      <c r="BV97" s="15"/>
    </row>
    <row r="98" spans="1:74" hidden="1" x14ac:dyDescent="0.2">
      <c r="A98" s="12"/>
      <c r="B98" s="12"/>
      <c r="C98" s="12"/>
      <c r="D98" s="12"/>
      <c r="E98" s="12"/>
      <c r="F98" s="12"/>
      <c r="G98" s="12"/>
      <c r="H98" s="12"/>
      <c r="I98" s="39"/>
      <c r="J98" s="12"/>
      <c r="K98" s="12"/>
      <c r="L98" s="12"/>
      <c r="M98" s="39"/>
      <c r="N98" s="12"/>
      <c r="O98" s="12"/>
      <c r="P98" s="12"/>
      <c r="Q98" s="39"/>
      <c r="R98" s="12"/>
      <c r="S98" s="12"/>
      <c r="T98" s="12"/>
      <c r="U98" s="39"/>
      <c r="V98" s="15"/>
      <c r="W98" s="12"/>
      <c r="X98" s="13"/>
      <c r="Y98" s="13"/>
      <c r="Z98" s="12"/>
      <c r="AA98" s="12"/>
      <c r="AB98" s="12"/>
      <c r="AC98" s="12"/>
      <c r="AD98" s="12"/>
      <c r="AE98" s="12"/>
      <c r="AF98" s="14"/>
      <c r="AG98" s="14"/>
      <c r="AH98" s="14"/>
      <c r="AI98" s="15"/>
      <c r="AJ98" s="12"/>
      <c r="AK98" s="12"/>
      <c r="AL98" s="13"/>
      <c r="AM98" s="13"/>
      <c r="AN98" s="13"/>
      <c r="AO98" s="12"/>
      <c r="AP98" s="12"/>
      <c r="AQ98" s="12"/>
      <c r="AR98" s="16"/>
      <c r="AS98" s="16"/>
      <c r="AT98" s="16"/>
      <c r="AU98" s="12"/>
      <c r="AV98" s="12"/>
      <c r="AW98" s="12"/>
      <c r="AX98" s="12"/>
      <c r="AY98" s="12"/>
      <c r="AZ98" s="12"/>
      <c r="BA98" s="12"/>
      <c r="BB98" s="12"/>
      <c r="BC98" s="17"/>
      <c r="BD98" s="16"/>
      <c r="BE98" s="16"/>
      <c r="BF98" s="16"/>
      <c r="BG98" s="16"/>
      <c r="BH98" s="16"/>
      <c r="BI98" s="45"/>
      <c r="BJ98" s="16"/>
      <c r="BK98" s="16"/>
      <c r="BL98" s="45"/>
      <c r="BM98" s="16"/>
      <c r="BN98" s="16"/>
      <c r="BO98" s="45"/>
      <c r="BP98" s="46"/>
      <c r="BQ98" s="16"/>
      <c r="BR98" s="45"/>
      <c r="BS98" s="45"/>
      <c r="BT98" s="59"/>
      <c r="BU98" s="112"/>
      <c r="BV98" s="15"/>
    </row>
    <row r="99" spans="1:74" ht="12" hidden="1" thickBot="1" x14ac:dyDescent="0.25">
      <c r="A99" s="34">
        <v>9</v>
      </c>
      <c r="B99" s="52" t="s">
        <v>49</v>
      </c>
      <c r="C99" s="53">
        <v>1007001975</v>
      </c>
      <c r="D99" s="53" t="s">
        <v>50</v>
      </c>
      <c r="E99" s="53" t="s">
        <v>51</v>
      </c>
      <c r="F99" s="36"/>
      <c r="G99" s="36">
        <v>913007</v>
      </c>
      <c r="H99" s="36">
        <v>467991</v>
      </c>
      <c r="I99" s="57">
        <f>F99+G99+H99</f>
        <v>1380998</v>
      </c>
      <c r="J99" s="36">
        <v>1950</v>
      </c>
      <c r="K99" s="36">
        <v>0</v>
      </c>
      <c r="L99" s="36">
        <v>0</v>
      </c>
      <c r="M99" s="57">
        <f>I99+J99+K99+L99</f>
        <v>1382948</v>
      </c>
      <c r="N99" s="36">
        <v>0</v>
      </c>
      <c r="O99" s="36">
        <v>0</v>
      </c>
      <c r="P99" s="36">
        <v>0</v>
      </c>
      <c r="Q99" s="57">
        <f>M99+N99+O99+P99</f>
        <v>1382948</v>
      </c>
      <c r="R99" s="36">
        <v>0</v>
      </c>
      <c r="S99" s="36">
        <v>0</v>
      </c>
      <c r="T99" s="36">
        <v>0</v>
      </c>
      <c r="U99" s="57">
        <f>Q99+R99+S99+T99</f>
        <v>1382948</v>
      </c>
      <c r="V99" s="37">
        <f>IF(E99=86618101,U99*40/100,U99*48/100)</f>
        <v>663815.04</v>
      </c>
      <c r="W99" s="36">
        <v>0</v>
      </c>
      <c r="X99" s="36">
        <f>W99-F99</f>
        <v>0</v>
      </c>
      <c r="Y99" s="78" t="e">
        <f>W99/F99</f>
        <v>#DIV/0!</v>
      </c>
      <c r="Z99" s="36">
        <v>0</v>
      </c>
      <c r="AA99" s="36">
        <f>Z99-G99</f>
        <v>-913007</v>
      </c>
      <c r="AB99" s="78">
        <f>Z99/G99</f>
        <v>0</v>
      </c>
      <c r="AC99" s="36">
        <v>0</v>
      </c>
      <c r="AD99" s="36">
        <f>AC99-H99</f>
        <v>-467991</v>
      </c>
      <c r="AE99" s="78">
        <f>AC99/H99</f>
        <v>0</v>
      </c>
      <c r="AF99" s="79">
        <f>W99+Z99+AC99</f>
        <v>0</v>
      </c>
      <c r="AG99" s="79">
        <f>AF99-I99</f>
        <v>-1380998</v>
      </c>
      <c r="AH99" s="80">
        <f>AF99/I99</f>
        <v>0</v>
      </c>
      <c r="AI99" s="36">
        <v>0</v>
      </c>
      <c r="AJ99" s="36">
        <f>AI99-J99</f>
        <v>-1950</v>
      </c>
      <c r="AK99" s="78">
        <f>AI99/J99</f>
        <v>0</v>
      </c>
      <c r="AL99" s="36">
        <v>0</v>
      </c>
      <c r="AM99" s="36">
        <f>AL99-K99</f>
        <v>0</v>
      </c>
      <c r="AN99" s="78" t="e">
        <f>AL99/K99</f>
        <v>#DIV/0!</v>
      </c>
      <c r="AO99" s="36">
        <v>0</v>
      </c>
      <c r="AP99" s="36">
        <f>AO99-L99</f>
        <v>0</v>
      </c>
      <c r="AQ99" s="78" t="e">
        <f>AO99/L99</f>
        <v>#DIV/0!</v>
      </c>
      <c r="AR99" s="81">
        <f>AF99+AI99+AL99+AO99</f>
        <v>0</v>
      </c>
      <c r="AS99" s="81"/>
      <c r="AT99" s="82">
        <f>AR99/M99</f>
        <v>0</v>
      </c>
      <c r="AU99" s="36">
        <v>0</v>
      </c>
      <c r="AV99" s="36">
        <f>AU99-N99</f>
        <v>0</v>
      </c>
      <c r="AW99" s="78" t="e">
        <f>AU99/N99</f>
        <v>#DIV/0!</v>
      </c>
      <c r="AX99" s="36">
        <v>0</v>
      </c>
      <c r="AY99" s="36">
        <f>AX99-O99</f>
        <v>0</v>
      </c>
      <c r="AZ99" s="78" t="e">
        <f>AX99/O99</f>
        <v>#DIV/0!</v>
      </c>
      <c r="BA99" s="36">
        <v>0</v>
      </c>
      <c r="BB99" s="36">
        <f>BA99-P99</f>
        <v>0</v>
      </c>
      <c r="BC99" s="83" t="e">
        <f>BA99/P99</f>
        <v>#DIV/0!</v>
      </c>
      <c r="BD99" s="81">
        <f>AR99+AU99+AX99+BA99</f>
        <v>0</v>
      </c>
      <c r="BE99" s="81">
        <f>BD99-Q99</f>
        <v>-1382948</v>
      </c>
      <c r="BF99" s="82">
        <f>BD99/Q99</f>
        <v>0</v>
      </c>
      <c r="BG99" s="36">
        <v>0</v>
      </c>
      <c r="BH99" s="36">
        <f>BG99-R99</f>
        <v>0</v>
      </c>
      <c r="BI99" s="83" t="e">
        <f>BG99/R99</f>
        <v>#DIV/0!</v>
      </c>
      <c r="BJ99" s="36">
        <v>0</v>
      </c>
      <c r="BK99" s="36">
        <f>BJ99-S99</f>
        <v>0</v>
      </c>
      <c r="BL99" s="83" t="e">
        <f>BJ99/S99</f>
        <v>#DIV/0!</v>
      </c>
      <c r="BM99" s="36">
        <v>0</v>
      </c>
      <c r="BN99" s="36">
        <f>BM99-T99</f>
        <v>0</v>
      </c>
      <c r="BO99" s="83" t="e">
        <f>BM99/T99</f>
        <v>#DIV/0!</v>
      </c>
      <c r="BP99" s="84">
        <f>BD99+BG99+BJ99+BM99</f>
        <v>0</v>
      </c>
      <c r="BQ99" s="81"/>
      <c r="BR99" s="63">
        <f>BP99/U99</f>
        <v>0</v>
      </c>
      <c r="BS99" s="64">
        <f>BP99*43/100</f>
        <v>0</v>
      </c>
      <c r="BT99" s="58">
        <f>IF(E99=86618101,BP99*43/100,BP99*51/100)</f>
        <v>0</v>
      </c>
      <c r="BU99" s="111">
        <f t="shared" ref="BU99" si="138">BT99-V99</f>
        <v>-663815.04</v>
      </c>
      <c r="BV99" s="85">
        <f>BT99/V99</f>
        <v>0</v>
      </c>
    </row>
    <row r="100" spans="1:74" ht="12" thickBot="1" x14ac:dyDescent="0.25">
      <c r="A100" s="124" t="s">
        <v>177</v>
      </c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4"/>
      <c r="BH100" s="124"/>
      <c r="BI100" s="124"/>
      <c r="BJ100" s="124"/>
      <c r="BK100" s="124"/>
      <c r="BL100" s="124"/>
      <c r="BM100" s="124"/>
      <c r="BN100" s="124"/>
      <c r="BO100" s="124"/>
      <c r="BP100" s="124"/>
      <c r="BQ100" s="124"/>
      <c r="BR100" s="124"/>
      <c r="BS100" s="124"/>
      <c r="BT100" s="124"/>
      <c r="BU100" s="113">
        <f>SUM(BU70:BU99)</f>
        <v>-4252227.4798999997</v>
      </c>
      <c r="BV100" s="106"/>
    </row>
    <row r="101" spans="1:74" x14ac:dyDescent="0.2">
      <c r="BT101" s="44"/>
      <c r="BU101" s="65"/>
    </row>
  </sheetData>
  <autoFilter ref="A10:AS98">
    <sortState ref="A7:AR92">
      <sortCondition ref="A7"/>
    </sortState>
  </autoFilter>
  <sortState ref="A5:BV93">
    <sortCondition descending="1" ref="BU6"/>
  </sortState>
  <mergeCells count="66">
    <mergeCell ref="BT8:BT9"/>
    <mergeCell ref="BU8:BV8"/>
    <mergeCell ref="BJ8:BJ9"/>
    <mergeCell ref="BK8:BL8"/>
    <mergeCell ref="BM8:BM9"/>
    <mergeCell ref="BN8:BO8"/>
    <mergeCell ref="BP8:BP9"/>
    <mergeCell ref="BQ8:BR8"/>
    <mergeCell ref="BH8:BI8"/>
    <mergeCell ref="AR8:AR9"/>
    <mergeCell ref="AS8:AT8"/>
    <mergeCell ref="AU8:AU9"/>
    <mergeCell ref="AV8:AW8"/>
    <mergeCell ref="AX8:AX9"/>
    <mergeCell ref="AY8:AZ8"/>
    <mergeCell ref="BA8:BA9"/>
    <mergeCell ref="BB8:BC8"/>
    <mergeCell ref="BD8:BD9"/>
    <mergeCell ref="BE8:BF8"/>
    <mergeCell ref="BG8:BG9"/>
    <mergeCell ref="W8:W9"/>
    <mergeCell ref="AP8:AQ8"/>
    <mergeCell ref="Z8:Z9"/>
    <mergeCell ref="AA8:AB8"/>
    <mergeCell ref="AC8:AC9"/>
    <mergeCell ref="AD8:AE8"/>
    <mergeCell ref="AF8:AF9"/>
    <mergeCell ref="AG8:AH8"/>
    <mergeCell ref="AI8:AI9"/>
    <mergeCell ref="AJ8:AK8"/>
    <mergeCell ref="AL8:AL9"/>
    <mergeCell ref="AM8:AN8"/>
    <mergeCell ref="AO8:AO9"/>
    <mergeCell ref="L8:L9"/>
    <mergeCell ref="M8:M9"/>
    <mergeCell ref="N8:N9"/>
    <mergeCell ref="F7:V7"/>
    <mergeCell ref="O8:O9"/>
    <mergeCell ref="P8:P9"/>
    <mergeCell ref="Q8:Q9"/>
    <mergeCell ref="R8:R9"/>
    <mergeCell ref="S8:S9"/>
    <mergeCell ref="T8:T9"/>
    <mergeCell ref="U8:U9"/>
    <mergeCell ref="V8:V9"/>
    <mergeCell ref="G8:G9"/>
    <mergeCell ref="H8:H9"/>
    <mergeCell ref="I8:I9"/>
    <mergeCell ref="J8:J9"/>
    <mergeCell ref="K8:K9"/>
    <mergeCell ref="A69:BT69"/>
    <mergeCell ref="A100:BT100"/>
    <mergeCell ref="A5:BV5"/>
    <mergeCell ref="BR1:BV1"/>
    <mergeCell ref="BQ2:BV2"/>
    <mergeCell ref="BQ3:BV3"/>
    <mergeCell ref="A6:B6"/>
    <mergeCell ref="BQ6:BU6"/>
    <mergeCell ref="A7:A9"/>
    <mergeCell ref="B7:B9"/>
    <mergeCell ref="C7:C9"/>
    <mergeCell ref="D7:D9"/>
    <mergeCell ref="E7:E9"/>
    <mergeCell ref="X8:Y8"/>
    <mergeCell ref="BP7:BV7"/>
    <mergeCell ref="F8:F9"/>
  </mergeCells>
  <pageMargins left="0.11811023622047245" right="0.11811023622047245" top="0.15748031496062992" bottom="0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НДФЛ</vt:lpstr>
      <vt:lpstr>НДФЛ(12мес.сорт. по крупнейшим)</vt:lpstr>
      <vt:lpstr>НДФЛ(12 мес.сорт. по откл.)</vt:lpstr>
      <vt:lpstr>НДФЛ!Область_печати</vt:lpstr>
      <vt:lpstr>'НДФЛ(12 мес.сорт. по откл.)'!Область_печати</vt:lpstr>
      <vt:lpstr>'НДФЛ(12мес.сорт. по крупнейшим)'!Область_печати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2017-03-23T09:24:09Z</cp:lastPrinted>
  <dcterms:created xsi:type="dcterms:W3CDTF">2017-01-18T13:00:28Z</dcterms:created>
  <dcterms:modified xsi:type="dcterms:W3CDTF">2017-03-23T09:25:23Z</dcterms:modified>
</cp:coreProperties>
</file>